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jam90\Dropbox\MPD - AMP\Downloads for Course\"/>
    </mc:Choice>
  </mc:AlternateContent>
  <xr:revisionPtr revIDLastSave="0" documentId="13_ncr:1_{A48B6224-30D2-4EFF-B28A-593E137E59A2}" xr6:coauthVersionLast="47" xr6:coauthVersionMax="47" xr10:uidLastSave="{00000000-0000-0000-0000-000000000000}"/>
  <bookViews>
    <workbookView xWindow="-120" yWindow="-120" windowWidth="29040" windowHeight="15720" activeTab="2" xr2:uid="{00000000-000D-0000-FFFF-FFFF00000000}"/>
  </bookViews>
  <sheets>
    <sheet name="SECTION 3-1 STANDARD (SR)" sheetId="1" r:id="rId1"/>
    <sheet name="SECTION 3-2 - ALTERNATIVE (LR)" sheetId="2" r:id="rId2"/>
    <sheet name="SECTION 4-1 - STANDARD (SR)" sheetId="3" r:id="rId3"/>
    <sheet name="SECTION 4-2 - ALTERNATIVE (LR)" sheetId="4" r:id="rId4"/>
  </sheets>
  <externalReferences>
    <externalReference r:id="rId5"/>
  </externalReferences>
  <definedNames>
    <definedName name="_xlnm._FilterDatabase" localSheetId="0" hidden="1">'SECTION 3-1 STANDARD (SR)'!$A$11:$K$74</definedName>
    <definedName name="_xlnm._FilterDatabase" localSheetId="1" hidden="1">'SECTION 3-2 - ALTERNATIVE (LR)'!$A$11:$L$92</definedName>
    <definedName name="_xlnm._FilterDatabase" localSheetId="2" hidden="1">'SECTION 4-1 - STANDARD (SR)'!$A$11:$L$42</definedName>
    <definedName name="_xlnm._FilterDatabase" localSheetId="3" hidden="1">'SECTION 4-2 - ALTERNATIVE (LR)'!$A$11:$L$24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 l="1"/>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12" i="3"/>
  <c r="M12"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M77" i="2"/>
  <c r="N77" i="2"/>
  <c r="M78" i="2"/>
  <c r="N78" i="2"/>
  <c r="M79" i="2"/>
  <c r="N79" i="2"/>
  <c r="M80" i="2"/>
  <c r="N80" i="2"/>
  <c r="M81" i="2"/>
  <c r="N81" i="2"/>
  <c r="M82" i="2"/>
  <c r="N82" i="2"/>
  <c r="M83" i="2"/>
  <c r="N83" i="2"/>
  <c r="M84" i="2"/>
  <c r="N84" i="2"/>
  <c r="M85" i="2"/>
  <c r="N85" i="2"/>
  <c r="M86" i="2"/>
  <c r="N86" i="2"/>
  <c r="M87" i="2"/>
  <c r="N87" i="2"/>
  <c r="M88" i="2"/>
  <c r="N88" i="2"/>
  <c r="M89" i="2"/>
  <c r="N89" i="2"/>
  <c r="M90" i="2"/>
  <c r="N90" i="2"/>
  <c r="M91" i="2"/>
  <c r="N91" i="2"/>
  <c r="M92" i="2"/>
  <c r="N92" i="2"/>
  <c r="N12" i="2"/>
  <c r="M13" i="2"/>
  <c r="N13" i="2"/>
  <c r="M14" i="2"/>
  <c r="N14" i="2"/>
  <c r="M15" i="2"/>
  <c r="N15" i="2"/>
  <c r="M16" i="2"/>
  <c r="N16" i="2"/>
  <c r="M17" i="2"/>
  <c r="N17" i="2"/>
  <c r="L15" i="1"/>
  <c r="M15" i="1"/>
  <c r="L16" i="1"/>
  <c r="M16" i="1"/>
  <c r="L17" i="1"/>
  <c r="M17" i="1"/>
  <c r="L18" i="1"/>
  <c r="M18" i="1"/>
  <c r="L19" i="1"/>
  <c r="M19" i="1"/>
  <c r="L20" i="1"/>
  <c r="M20" i="1"/>
  <c r="L21" i="1"/>
  <c r="M21" i="1"/>
  <c r="L22" i="1"/>
  <c r="M22" i="1"/>
  <c r="L23" i="1"/>
  <c r="M23" i="1"/>
  <c r="L24" i="1"/>
  <c r="M24" i="1"/>
  <c r="L25" i="1"/>
  <c r="M25" i="1"/>
  <c r="L26" i="1"/>
  <c r="M26" i="1"/>
  <c r="L27" i="1"/>
  <c r="M27" i="1"/>
  <c r="L28" i="1"/>
  <c r="M28" i="1"/>
  <c r="L29" i="1"/>
  <c r="M29" i="1"/>
  <c r="L30" i="1"/>
  <c r="M30" i="1"/>
  <c r="L31" i="1"/>
  <c r="M31" i="1"/>
  <c r="L32" i="1"/>
  <c r="M32" i="1"/>
  <c r="L33" i="1"/>
  <c r="M33" i="1"/>
  <c r="L34" i="1"/>
  <c r="M34" i="1"/>
  <c r="L35" i="1"/>
  <c r="M35" i="1"/>
  <c r="L36" i="1"/>
  <c r="M36" i="1"/>
  <c r="L37" i="1"/>
  <c r="M37" i="1"/>
  <c r="L38" i="1"/>
  <c r="M38" i="1"/>
  <c r="L39" i="1"/>
  <c r="M39" i="1"/>
  <c r="L40" i="1"/>
  <c r="M40" i="1"/>
  <c r="L41" i="1"/>
  <c r="M41" i="1"/>
  <c r="L42" i="1"/>
  <c r="M42" i="1"/>
  <c r="L43" i="1"/>
  <c r="M43" i="1"/>
  <c r="L44" i="1"/>
  <c r="M44" i="1"/>
  <c r="L45" i="1"/>
  <c r="M45" i="1"/>
  <c r="L46" i="1"/>
  <c r="M46" i="1"/>
  <c r="L47" i="1"/>
  <c r="M47" i="1"/>
  <c r="L48" i="1"/>
  <c r="M48" i="1"/>
  <c r="L49" i="1"/>
  <c r="M49" i="1"/>
  <c r="L50" i="1"/>
  <c r="M50" i="1"/>
  <c r="L51" i="1"/>
  <c r="M51" i="1"/>
  <c r="L52" i="1"/>
  <c r="M52" i="1"/>
  <c r="L53" i="1"/>
  <c r="M53" i="1"/>
  <c r="L54" i="1"/>
  <c r="M54" i="1"/>
  <c r="L55" i="1"/>
  <c r="M55" i="1"/>
  <c r="L56" i="1"/>
  <c r="M56" i="1"/>
  <c r="L57" i="1"/>
  <c r="M57" i="1"/>
  <c r="L58" i="1"/>
  <c r="M58" i="1"/>
  <c r="L59" i="1"/>
  <c r="M59" i="1"/>
  <c r="L60" i="1"/>
  <c r="M60" i="1"/>
  <c r="L61" i="1"/>
  <c r="M61" i="1"/>
  <c r="L62" i="1"/>
  <c r="M62" i="1"/>
  <c r="L63" i="1"/>
  <c r="M63" i="1"/>
  <c r="L64" i="1"/>
  <c r="M64" i="1"/>
  <c r="L65" i="1"/>
  <c r="M65" i="1"/>
  <c r="L66" i="1"/>
  <c r="M66" i="1"/>
  <c r="L67" i="1"/>
  <c r="M67" i="1"/>
  <c r="L68" i="1"/>
  <c r="M68" i="1"/>
  <c r="L69" i="1"/>
  <c r="M69" i="1"/>
  <c r="L70" i="1"/>
  <c r="M70" i="1"/>
  <c r="L71" i="1"/>
  <c r="M71" i="1"/>
  <c r="L72" i="1"/>
  <c r="M72" i="1"/>
  <c r="L73" i="1"/>
  <c r="M73" i="1"/>
  <c r="L74" i="1"/>
  <c r="M74" i="1"/>
  <c r="L13" i="1"/>
  <c r="M13" i="1"/>
  <c r="M14" i="1"/>
  <c r="M12" i="1"/>
  <c r="L12" i="1"/>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12" i="2"/>
  <c r="N18" i="2"/>
  <c r="M18" i="2"/>
</calcChain>
</file>

<file path=xl/sharedStrings.xml><?xml version="1.0" encoding="utf-8"?>
<sst xmlns="http://schemas.openxmlformats.org/spreadsheetml/2006/main" count="1782" uniqueCount="565">
  <si>
    <t xml:space="preserve">REV CODE </t>
  </si>
  <si>
    <t>(N): maintenance requirement is new</t>
  </si>
  <si>
    <t>(R): maintenance requirement has been revised</t>
  </si>
  <si>
    <t>(D): maintenance requirement has been deleted</t>
  </si>
  <si>
    <t>REV CODE</t>
  </si>
  <si>
    <t>TASK REFERENCE</t>
  </si>
  <si>
    <t>ACCESS</t>
  </si>
  <si>
    <t>TASK DESCRIPTION</t>
  </si>
  <si>
    <t>THRESHOLD
(whichever occurs first)</t>
  </si>
  <si>
    <t>INTERVAL
(whichever occurs first)</t>
  </si>
  <si>
    <t>APPLICABILITY</t>
  </si>
  <si>
    <t>NOTE</t>
  </si>
  <si>
    <t>COMPLIANCE TIME 
(When applicable)</t>
  </si>
  <si>
    <t>VARIATION NUMBER/ GROUP OF CHANGES</t>
  </si>
  <si>
    <t>CHANGE DESCRIPTION (SoC)</t>
  </si>
  <si>
    <t>A330
ALS PART 2 VARIATION 4.1</t>
  </si>
  <si>
    <t>R</t>
  </si>
  <si>
    <t>533152-01-04</t>
  </si>
  <si>
    <t>SPECIAL DETAILED INSPECTION (US) OF STR 31, INTERNAL FUSELAGE, BETWEEN FR 53.7 AND FR 53.8 AT FILLET FAIRING LEVEL, LH/RH.</t>
  </si>
  <si>
    <t>32600 FC</t>
  </si>
  <si>
    <t>7300 FC</t>
  </si>
  <si>
    <t>WFD</t>
  </si>
  <si>
    <t>533152-01-05</t>
  </si>
  <si>
    <t>533152-01-06</t>
  </si>
  <si>
    <t>D</t>
  </si>
  <si>
    <t>533152-01-07</t>
  </si>
  <si>
    <t>533152-01-08</t>
  </si>
  <si>
    <t>533152-01-09</t>
  </si>
  <si>
    <t>N</t>
  </si>
  <si>
    <t>571112-01-05</t>
  </si>
  <si>
    <t>SPECIAL DETAILED INSPECTION (ROTOTEST) OF CENTER WING BOX, LOWER SKIN UPPER SURFACE IN AREAS OF PUMP HOLE REINFORCING PLATE.</t>
  </si>
  <si>
    <t>571144-01-02</t>
  </si>
  <si>
    <t>GROUP 33E</t>
  </si>
  <si>
    <t>571144-01-03</t>
  </si>
  <si>
    <t>A330-200</t>
  </si>
  <si>
    <t>571144-01-04</t>
  </si>
  <si>
    <t>151GW 152BX
ACT IF INSTALLED
LD-MCR IF INSTALLED</t>
  </si>
  <si>
    <t>GROUP 32A
POST 40379
PRE 46202
PRE 49202
 OR 
GROUP 33B
POST 40379
PRE 46202
 OR 
GROUP 33C
POST 40379
PRE 46202
PRE 49202
 OR 
GROUP 33D
POST 40379
PRE 46202
PRE 49202</t>
  </si>
  <si>
    <t>151HX 152HX
LDL IF INSTALLED</t>
  </si>
  <si>
    <t>GROUP 32A 
POST 46202
PRE 49202
 OR 
GROUP 33B
POST 46202
 OR 
GROUP 33C
POST 46202
PRE 49202
 OR 
GROUP 33D
POST 46202
PRE 49202</t>
  </si>
  <si>
    <t>TASK DELETED</t>
  </si>
  <si>
    <t>734 744 147AZ 148AZ
BOLTS</t>
  </si>
  <si>
    <t>37100 FC
 OR 
111400 FH</t>
  </si>
  <si>
    <t>17100 FC
 OR 
51500 FH</t>
  </si>
  <si>
    <t>GROUP 33C
 OR 
GROUP 33D</t>
  </si>
  <si>
    <t>191HB 191QB 192HB
192QB</t>
  </si>
  <si>
    <t>26900 FC
 OR 
80800 FH</t>
  </si>
  <si>
    <t>29200 FC
 OR 
102200 FH</t>
  </si>
  <si>
    <t>2700 FC
 OR 
8200 FH</t>
  </si>
  <si>
    <t>2500 FC
 OR 
9000 FH</t>
  </si>
  <si>
    <t>151GW 152GW
ACT IF INSTALLED</t>
  </si>
  <si>
    <t>GROUP 32A
PRE 40379
PRE 46202
PRE 49202
 OR 
GROUP 33B
PRE 40379
PRE 46202
 OR 
GROUP 33C
PRE 40379
PRE 46202
PRE 49202
 OR 
GROUP 33D
PRE 40379
PRE 46202
PRE 49202</t>
  </si>
  <si>
    <t>28400 FC
 OR 
192300 FH</t>
  </si>
  <si>
    <t>22100 FC
 OR 
149800 FH</t>
  </si>
  <si>
    <t>23300 FC
 OR 
151600 FH</t>
  </si>
  <si>
    <t>13700 FC
 OR 
92800 FH</t>
  </si>
  <si>
    <t>2200 FC
 OR 
13600 FH</t>
  </si>
  <si>
    <t>2000 FC
 OR 
13300 FH</t>
  </si>
  <si>
    <t>534152-02-01</t>
  </si>
  <si>
    <t>833 834
SIDEWALL
LININGS NOTE1</t>
  </si>
  <si>
    <t>SPECIAL DETAILED INSPECTION (HFEC &amp;
US) OF FRAMES AND FRAME COUPLINGS
FROM FR 59 TO FR 72 AND FROM STR 18 TO
STR 25, LH/RH.</t>
  </si>
  <si>
    <t>40000 FC</t>
  </si>
  <si>
    <t>2800 FC</t>
  </si>
  <si>
    <t>A330-200
OR
A330-300</t>
  </si>
  <si>
    <t>533018-02-08</t>
  </si>
  <si>
    <t>CEILING PANELS
Z260;
INSULATION Z260;
OVERHEAD
STOWAGE BINS
Z260;
SIDEWALL PANELS
Z260;</t>
  </si>
  <si>
    <t>SPECIAL DETAILED INSPECTION (US) OF FUSELAGE CIRCUMFERENTIAL JOINT AT FR 54, FROM CROWN CENTERLINE TO STR 4 AND FROM STR 5 TO STR 11, LH/RH.
NOTE: CREDIT CAN BE TAKEN FROM PREVIOUS ACCOMPLISHMENT OF TASK 533018-01-08</t>
  </si>
  <si>
    <t>30700 FC
OR
92300 FH</t>
  </si>
  <si>
    <t>3700 FC
OR
11200 FH</t>
  </si>
  <si>
    <t>GROUP 33C
PRE 49202
POST 40161</t>
  </si>
  <si>
    <t>533084-01-02</t>
  </si>
  <si>
    <t>BOLTS</t>
  </si>
  <si>
    <t>SPECIAL DETAILED INSPECTION (ROTOTEST) OF STRINGER SPLICING FLANGE AREA AT CIRCUMFERENTIAL JUNCTION FR45 IN CURRENT AREA, FROM CROWN CENTRELINE TO STR 3, FROM STR 6 TO STR 11 AND FROM STR 14 TO STR 17, LH/RH.</t>
  </si>
  <si>
    <t>533018-02-01</t>
  </si>
  <si>
    <t>CEILING PANELS Z260;
INSULATION Z260;
OVERHEAD STOWAGE
BINS Z260;
SIDEWALL PANELS
Z260;</t>
  </si>
  <si>
    <t>SPECIAL DETAILED INSPECTION (US) OF FUSELAGE CIRCUMFERENTIAL JOINT AT FR 54, FROM CROWN CENTERLINE TO STR 4 AND FROM STR 5 TO STR 11, LH/RH.
NOTE: CREDIT CAN BE TAKEN FROM PREVIOUS ACCOMPLISHMENT OF TASK 533018-01-01</t>
  </si>
  <si>
    <t>34900 FC
OR
227100 FH</t>
  </si>
  <si>
    <t>3900 FC
OR
2500 FH</t>
  </si>
  <si>
    <t>GROUP 32A
PRE 49202
POST 40161</t>
  </si>
  <si>
    <t>533018-02-02</t>
  </si>
  <si>
    <t>CEILING PANELS Z260;INSULATION Z260;OVERHEAD STOWAGE BINS Z260;SIDEWALL
PANELS Z260;</t>
  </si>
  <si>
    <t>SPECIAL DETAILED INSPECTION (US) OF FUSELAGE CIRCUMFERENTIAL JOINT AT FR 54, FROM CROWN CENTERLINE TO STR 4 AND FROM STR 5 TO STR 11, LH/RH.
NOTE: CREDIT CAN BE TAKEN FROM PREVIOUS ACCOMPLISHMENT OF TASK 533018-01-02</t>
  </si>
  <si>
    <t>4.1</t>
  </si>
  <si>
    <t>532019-01-01</t>
  </si>
  <si>
    <t>821 LINING
INSULATION</t>
  </si>
  <si>
    <t>SPECIAL DETAILED INSPECTION (HFEC &amp; US) OF FRAMES FROM FR 20 TO FR 25 BETWEEN STR 22 AND STR 24 LH/RH.</t>
  </si>
  <si>
    <t>6800 FC</t>
  </si>
  <si>
    <t>532182-02-01</t>
  </si>
  <si>
    <t>835 LINING
NOTE 1</t>
  </si>
  <si>
    <t>SPECIAL DETAILED INSPECTION (HFEC &amp; US) OF FRAMES AND FRAME COUPLINGS FROM FR 21 TO FR 25, BETWEEN STR 20 AND STR 23 RH.</t>
  </si>
  <si>
    <t>18500 FC
OR
63500 FH</t>
  </si>
  <si>
    <t>3200 FC
OR
11200 FH</t>
  </si>
  <si>
    <t>A330-200F
PRE 204515</t>
  </si>
  <si>
    <t>533033-01-01</t>
  </si>
  <si>
    <t>GALLEYS AND
TOILETS
OVERHEAD
STOWAGE
COMPARTMENTS
251CC 252CC
BOLTS
NOTE 1</t>
  </si>
  <si>
    <t>SPECIAL DETAILED INSPECTION (US) OF STRINGER SPLICING WEB AREA AT CIRCUMFERENTIAL JUNCTION AT FR 38, FROM STR 11 LH TO STR 11 RH.</t>
  </si>
  <si>
    <t>44000 FC
OR
132000 FH</t>
  </si>
  <si>
    <t>8200 FC
OR
27000 FH</t>
  </si>
  <si>
    <t>GROUP 33A
OR
GROUP 33B</t>
  </si>
  <si>
    <t>533033-01-02</t>
  </si>
  <si>
    <t>36600 FC
OR
109800 FH</t>
  </si>
  <si>
    <t>7500 FC
OR
24500 FH</t>
  </si>
  <si>
    <t>GROUP 33C
OR
GROUP 33D
OR
GROUP 33E</t>
  </si>
  <si>
    <t>SPECIAL DETAILED INSPECTION (HFEC &amp; US) OF FRAMES AND FRAME COUPLINGS FROM FR 59 TO FR 72 AND FROM STR 18 TO STR 25, LH/RH.</t>
  </si>
  <si>
    <t>533010-02-01</t>
  </si>
  <si>
    <t>INSULATION Z250;
OVERHEAD
STOWAGE BINS
Z250</t>
  </si>
  <si>
    <t>SPECIAL DETAILED INSPECTION (US) OF FUSELAGE CIRCUMFERENTIAL JOINT AT FR 45 FROM CROWN CENTRELINE TO STR 3, FROM STR 5 TO STR 11 AND FROM STR 13 TO STR 17, LH/RH.
NOTE: CREDIT CAN BE TAKEN FROM PREVIOUS ACCOMPLISHMENT OF TASK 533010-01-01</t>
  </si>
  <si>
    <t>37300 FC
OR
112100 FH</t>
  </si>
  <si>
    <t>9500 FC
OR
28500 FH</t>
  </si>
  <si>
    <t>533010-02-03</t>
  </si>
  <si>
    <t>SPECIAL DETAILED INSPECTION (US) OF FUSELAGE CIRCUMFERENTIAL JOINT AT FR 45 FROM CROWN CENTRELINE TO STR 3, FROM STR 5 TO STR 11 AND FROM STR 13 TO STR 17, LH/RH.
NOTE: CREDIT CAN BE TAKEN FROM PREVIOUS ACCOMPLISHMENT OF TASK 533010-01-03</t>
  </si>
  <si>
    <t>31700 FC
OR
95300 FH</t>
  </si>
  <si>
    <t>7800 FC
OR
23500 FH</t>
  </si>
  <si>
    <t>GROUP 33D
PRE 49202</t>
  </si>
  <si>
    <t>533010-02-04</t>
  </si>
  <si>
    <t>INSULATION
Z250;OVERHEAD
STOWAGE BINS
Z250</t>
  </si>
  <si>
    <t>SPECIAL DETAILED INSPECTION (US) OF FUSELAGE CIRCUMFERENTIAL JOINT AT FR 45 FROM CROWN CENTRELINE TO STR 3, FROM STR 5 TO STR 11 AND FROM STR 13 TO STR 17, LH/RH.
NOTE: CREDIT CAN BE TAKEN FROM PREVIOUS ACCOMPLISHMENT OF TASK 533010-01-04</t>
  </si>
  <si>
    <t>GROUP 33C
PRE 49202</t>
  </si>
  <si>
    <t>533017-02-02</t>
  </si>
  <si>
    <t>CEILING PANELS
Z250;
INSULATION Z250;
OVERHEAD
STOWAGE BINS
Z250;
SIDEWALL PANELS
Z250;</t>
  </si>
  <si>
    <t>SPECIAL DETAILED INSPECTION (US) OF FUSELAGE CIRCUMFERENTIAL JOINT AT FR 53.3, FROM CROWN CENTERLINE TO STR 4, FROM STR 5 TO STR 11 AND FROM STR 13 TO STR 17, LH/RH.
NOTE: CREDIT CAN BE TAKEN FROM PREVIOUS ACCOMPLISHMENT OF TASK 533017-01-02</t>
  </si>
  <si>
    <t>22700 FC
OR
68300 FH</t>
  </si>
  <si>
    <t>5200 FC
OR
15600 FH</t>
  </si>
  <si>
    <t>GROUP 33A
PRE 49403</t>
  </si>
  <si>
    <t>533017-02-03</t>
  </si>
  <si>
    <t>SPECIAL DETAILED INSPECTION (US) OF FUSELAGE CIRCUMFERENTIAL JOINT AT FR 53.3, FROM CROWN CENTERLINE TO STR 4, FROM STR 5 TO STR 11 AND FROM STR 13 TO STR 17, LH/RH.
NOTE: CREDIT CAN BE TAKEN FROM PREVIOUS ACCOMPLISHMENT OF TASK 533017-01-03</t>
  </si>
  <si>
    <t>30500 FC
OR
91700 FH</t>
  </si>
  <si>
    <t>GROUP 33B
PRE 44723
PRE 49403</t>
  </si>
  <si>
    <t>533017-02-04</t>
  </si>
  <si>
    <t>CEILING PANELS Z250;INSULATION Z250;OVERHEAD STOWAGE BINS Z250;SIDEWALL
PANELS Z250;</t>
  </si>
  <si>
    <t>SPECIAL DETAILED INSPECTION (US) OF FUSELAGE CIRCUMFERENTIAL JOINT AT FR 53.3, FROM CROWN CENTERLINE TO STR 4, FROM STR 5 TO STR 11 AND FROM STR 13 TO STR 17, LH/RH.
NOTE: CREDIT CAN BE TAKEN FROM PREVIOUS ACCOMPLISHMENT OF TASK 533017-01-04</t>
  </si>
  <si>
    <t>533017-02-05</t>
  </si>
  <si>
    <t>SPECIAL DETAILED INSPECTION (US) OF FUSELAGE CIRCUMFERENTIAL JOINT AT FR 53.3, FROM CROWN CENTERLINE TO STR 4, FROM STR 5 TO STR 11 AND FROM STR 13 TO STR 17, LH/RH.
NOTE: CREDIT CAN BE TAKEN FROM PREVIOUS ACCOMPLISHMENT OF TASK 533017-01-05</t>
  </si>
  <si>
    <t>35400 FC
OR
106400 FH</t>
  </si>
  <si>
    <t>7000 FC
OR
21000 FH</t>
  </si>
  <si>
    <t>GROUP 33C
PRE 49202
PRE 49403</t>
  </si>
  <si>
    <t>533017-02-06</t>
  </si>
  <si>
    <t>SPECIAL DETAILED INSPECTION (US) OF FUSELAGE CIRCUMFERENTIAL JOINT AT FR 53.3, FROM CROWN CENTERLINE TO STR 4, FROM STR 5 TO STR 11 AND FROM STR 13 TO STR 17, LH/RH.
NOTE: CREDIT CAN BE TAKEN FROM PREVIOUS ACCOMPLISHMENT OF TASK 533017-01-06</t>
  </si>
  <si>
    <t>34600 FC
OR
103800 FH</t>
  </si>
  <si>
    <t>6900 FC
OR
20700 FH</t>
  </si>
  <si>
    <t>GROUP 33D
PRE 49202
PRE 49403</t>
  </si>
  <si>
    <t>533018-02-04</t>
  </si>
  <si>
    <t>533018-02-07</t>
  </si>
  <si>
    <t>33000 FC
OR
99000 FH</t>
  </si>
  <si>
    <t>GROUP 33B
POST 40161</t>
  </si>
  <si>
    <t>533032-01-01</t>
  </si>
  <si>
    <t>832 842NOTE
1LININGGALLEYS
AND
TOILETSOVERHEAD
STOWAGE
BINSBOLTS</t>
  </si>
  <si>
    <t>SPECIAL DETAILED INSPECTION (ROTOTEST) OF STRINGER SPLICING FLANGE AREA AT CIRCUMFERENTIAL JUNCTION AT FR 38, FROM STR 11 LH TO 11 RH.</t>
  </si>
  <si>
    <t>GROUP 33A</t>
  </si>
  <si>
    <t>533032-01-02</t>
  </si>
  <si>
    <t>832 842
NOTE 1
LINING
GALLEYS AND
TOILETS
OVERHEAD
STOWAGE BINS
BOLTS</t>
  </si>
  <si>
    <t>37400 FC
OR
112300 FH</t>
  </si>
  <si>
    <t>7300 FC
OR
23900 FH</t>
  </si>
  <si>
    <t>GROUP 33B</t>
  </si>
  <si>
    <t>533032-01-03</t>
  </si>
  <si>
    <t>29700 FC
OR
89300 FH</t>
  </si>
  <si>
    <t>6500 FC
OR
21300 FH</t>
  </si>
  <si>
    <t>533076-01-02</t>
  </si>
  <si>
    <t>LINING NOTE 1
BOLTS</t>
  </si>
  <si>
    <t>SPECIAL DETAILED INSPECTION (ROTOTEST) OF STRINGER SPLICING FLANGE AREA AT CIRCUMFERENTIAL JUNCTION AT FR 53.3, FROM STR 11 LH TO STR 11 RH.</t>
  </si>
  <si>
    <t>19400 FC
OR
58400 FH</t>
  </si>
  <si>
    <t>8600 FC
OR
25900 FH</t>
  </si>
  <si>
    <t>533076-01-04</t>
  </si>
  <si>
    <t>36200 FC
OR
108600 FH</t>
  </si>
  <si>
    <t>10600 FC
OR
31800 FH</t>
  </si>
  <si>
    <t>533076-01-05</t>
  </si>
  <si>
    <t>39700 FC
OR
119300 FH</t>
  </si>
  <si>
    <t>11500 FC
OR
34700 FH</t>
  </si>
  <si>
    <t>533076-01-07</t>
  </si>
  <si>
    <t>LINING NOTE
1BOLTS</t>
  </si>
  <si>
    <t>533083-01-01</t>
  </si>
  <si>
    <t>SPECIAL DETAILED INSPECTION (ROTOTEST) OF STRINGER FLANGE SPLICING AREA AT CIRCUMFERENTIAL JUNCTION FR45 IN OVERLAPPING AREA, AT STR 4, 5, 12 AND 13, LH/RH.</t>
  </si>
  <si>
    <t>18300 FC
OR
54900 FH</t>
  </si>
  <si>
    <t>10400 FC
OR
31400 FH</t>
  </si>
  <si>
    <t>GROUP 33A
PRE 52911
OR
GROUP 33B
PRE 44687
PRE 52911
OR
GROUP 33C
PRE 49202
PRE 52911
OR
GROUP 33D
PRE 49202
PRE 52911</t>
  </si>
  <si>
    <t>533083-01-02</t>
  </si>
  <si>
    <t>40800 FC
OR
122600 FH</t>
  </si>
  <si>
    <t>533083-01-03</t>
  </si>
  <si>
    <t>22800 FC
OR
68400 FH</t>
  </si>
  <si>
    <t>12800 FC
OR
38600 FH</t>
  </si>
  <si>
    <t>GROUP 33B
POST 44687
PRE 52911</t>
  </si>
  <si>
    <t>533083-01-05</t>
  </si>
  <si>
    <t>26000 FC
OR
91100 FH</t>
  </si>
  <si>
    <t>14100 FC
OR
49600 FH</t>
  </si>
  <si>
    <t>GROUP 32A
PRE 49202
PRE 52911
OR
POST 50755
PRE 56001</t>
  </si>
  <si>
    <t>533085-01-01</t>
  </si>
  <si>
    <t>SPECIAL DETAILED INSPECTION (ROTOTEST) OF STRINGER SPLICING FLANGE AREA AT CIRCUMFERENTIAL JUNCTION AT FR54, FROM STR13LH TO STR13RH.</t>
  </si>
  <si>
    <t>37100 FC
OR
111500 FH</t>
  </si>
  <si>
    <t>11000 FC
OR
33000 FH</t>
  </si>
  <si>
    <t>GROUP 33A
PRE 40556</t>
  </si>
  <si>
    <t>533085-01-02</t>
  </si>
  <si>
    <t>36000 FC
OR
108200 FH</t>
  </si>
  <si>
    <t>20800 FC
OR
62500 FH</t>
  </si>
  <si>
    <t>GROUP 33A
POST 40556</t>
  </si>
  <si>
    <t>SPECIAL DETAILED INSPECTION (US) OF FUSELAGE CIRCUMFERENTIAL JOINT AT FR 54, FROM CROWN CENTERLINE TO STR 4 AND FROM STR 5 TO STR 11, LH/RH.
NOTE: CREDIT CAN BE TAKEN FROM PREVIOUS ACCOMPLISHMENT OF TASK 533018-01-04</t>
  </si>
  <si>
    <t>SPECIAL DETAILED INSPECTION (US) OF FUSELAGE CIRCUMFERENTIAL JOINT AT FR 54, FROM CROWN CENTERLINE TO STR 4 AND FROM STR 5 TO STR 11, LH/RH.
_x000D_
NOTE: CREDIT CAN BE TAKEN FROM PREVIOUS ACCOMPLISHMENT OF TASK 533018-01-07</t>
  </si>
  <si>
    <t>38100 FC 
OR 
114500 FH</t>
  </si>
  <si>
    <t>15100 FC 
OR 
45400 FH</t>
  </si>
  <si>
    <t>Task deleted</t>
  </si>
  <si>
    <t>191HB 191QB 
192HB 192QB</t>
  </si>
  <si>
    <t>Task description updated from " STR 14 TO STR 28 FOR OUTBOARD RIVET ROW, LH/RH" to " STR 7 TO STR 28 FOR OUTBOARD RIVET ROW,LH/RH"</t>
  </si>
  <si>
    <t>533024-01-01</t>
  </si>
  <si>
    <t>533024-01-02</t>
  </si>
  <si>
    <t>533026-01-01</t>
  </si>
  <si>
    <t>Applicability updated from "GROUP 33A PRE 40370" to "GROUP 33A PRE 40370 PRE 209409 "</t>
  </si>
  <si>
    <t>533026-01-02</t>
  </si>
  <si>
    <t>533026-01-03</t>
  </si>
  <si>
    <t>533026-01-04</t>
  </si>
  <si>
    <t>533009-01-01</t>
  </si>
  <si>
    <t>6000 FC
OR
18200 FH</t>
  </si>
  <si>
    <t>533024-01-03</t>
  </si>
  <si>
    <t>N/A</t>
  </si>
  <si>
    <t>SPECIAL DETAILED INSPECTION (US) OF FUSELAGE LONGITUDINAL LAP JOINT AT STR 13, FROM FR 38 TO 45, LH/RH.</t>
  </si>
  <si>
    <t>40100 FC
OR
241100 FH</t>
  </si>
  <si>
    <t>7100 FC
OR
42800 FH</t>
  </si>
  <si>
    <t>533026-01-05</t>
  </si>
  <si>
    <t>SPECIAL DETAILED INSPECTION (US) OF FUSELAGE LONGITUDINAL LAP JOINT AT STR 22, FROM FR 38 TO 45, LH/RH.</t>
  </si>
  <si>
    <t>39000 FC
OR
234400 FH</t>
  </si>
  <si>
    <t>7400 FC
OR
44600 FH</t>
  </si>
  <si>
    <t>GROUP 32A
POST 209409
OR
GROUP 33A
POST 40370
POST 209409
OR
GROUP 33B
POST 209409
OR
GROUP 33C
POST 209409
OR
GROUP 33D
POST 209409</t>
  </si>
  <si>
    <t>34900 FC
OR
236100 FH</t>
  </si>
  <si>
    <t>7300 FC
OR
50000 FH</t>
  </si>
  <si>
    <t>29000 FC
OR
196500 FH</t>
  </si>
  <si>
    <t>6700 FC
OR
45500 FH</t>
  </si>
  <si>
    <t>533009-01-06</t>
  </si>
  <si>
    <t>251JC 251VW 252JC
252VW OVERHEAD
STOWAGE BINS NOTE 1
BOLTS</t>
  </si>
  <si>
    <t>SPECIAL DETAILED INSPECTION (US + ROTOTEST) OF FUSELAGE CIRCUMFERENTIAL BUTT JOINT AT FR 45, BETWEEN STR 3 AND 5, AND BETWEEN STR 11 AND 13, LH/RH.</t>
  </si>
  <si>
    <t>39600 FC
OR
238100 FH</t>
  </si>
  <si>
    <t>4400 FC
OR
26800 FH</t>
  </si>
  <si>
    <t>INSULATION Z250;
OVERHEAD STOWAGE
BINS Z250</t>
  </si>
  <si>
    <t>SPECIAL DETAILED INSPECTION (US) OF FUSELAGE CIRCUMFERENTIAL JOINT AT FR 45 FROM CROWN CENTRELINE TO STR 3, FROM STR 5 TO STR 11 AND FROM STR 13 TO STR 17, LH/RH.
_x000D_
NOTE: CREDIT CAN BE TAKEN FROM PREVIOUS ACCOMPLISHMENT OF TASK 533010-01-01</t>
  </si>
  <si>
    <t>32100 FC
OR
192600 FH</t>
  </si>
  <si>
    <t>8500 FC
OR
51500 FH</t>
  </si>
  <si>
    <t>533010-02-02</t>
  </si>
  <si>
    <t>SPECIAL DETAILED INSPECTION (US) OF FUSELAGE CIRCUMFERENTIAL JOINT AT FR 45 FROM CROWN CENTRELINE TO STR 3, FROM STR 5 TO STR 11 AND FROM STR 13 TO STR 17, LH/RH.</t>
  </si>
  <si>
    <t>37200 FC
OR
242000 FH</t>
  </si>
  <si>
    <t>9100 FC
OR
59700 FH</t>
  </si>
  <si>
    <t>27200 FC
OR
163600 FH</t>
  </si>
  <si>
    <t>7000 FC
OR
42300 FH</t>
  </si>
  <si>
    <t>INSULATION
Z250;OVERHEAD
STOWAGE BINS Z250</t>
  </si>
  <si>
    <t>CEILING PANELS Z250;
INSULATION Z250;
OVERHEAD STOWAGE
BINS Z250;
SIDEWALL PANELS
Z250;</t>
  </si>
  <si>
    <t>19500 FC
OR
117300 FH</t>
  </si>
  <si>
    <t>4700 FC
OR
28200 FH</t>
  </si>
  <si>
    <t>33100 FC
OR
198900 FH</t>
  </si>
  <si>
    <t>6300 FC
OR
38200 FH</t>
  </si>
  <si>
    <t>GROUP 33B
POST 44723
PRE 49403</t>
  </si>
  <si>
    <t>30400 FC
OR
182600 FH</t>
  </si>
  <si>
    <t>6300 FC
OR
38000 FH</t>
  </si>
  <si>
    <t>SPECIAL DETAILED INSPECTION (US) OF FUSELAGE CIRCUMFERENTIAL JOINT AT FR 53.3, FROM CROWN CENTERLINE TO STR 4, FROM STR 5 TO STR 11 AND FROM STR 13 TO STR 17, LH/RH.
_x000D_
NOTE: CREDIT CAN BE TAKEN FROM PREVIOUS ACCOMPLISHMENT OF TASK 533017-01-06</t>
  </si>
  <si>
    <t>29700 FC OR 178200 FH</t>
  </si>
  <si>
    <t>6200 FC OR
37400 FH</t>
  </si>
  <si>
    <t>533017-02-07</t>
  </si>
  <si>
    <t>SPECIAL DETAILED INSPECTION (US) OF FUSELAGE CIRCUMFERENTIAL JOINT AT FR 53.3, FROM CROWN CENTERLINE TO STR 4, FROM STR 5 TO STR 11 AND FROM STR 13 TO STR 17, LH/RH.</t>
  </si>
  <si>
    <t>38400 FC
OR
249900 FH</t>
  </si>
  <si>
    <t>7000 FC
OR
45900 FH</t>
  </si>
  <si>
    <t>GROUP 32A
PRE 49202
PRE 49403</t>
  </si>
  <si>
    <t>SPECIAL DETAILED INSPECTION (US) OF FUSELAGE CIRCUMFERENTIAL JOINT AT FR 54, FROM CROWN CENTERLINE TO STR 4 AND FROM STR 5 TO STR 11, EXTERNAL SURFACE, LH/RH.
_x000D_
NOTE: CREDIT CAN BE TAKEN FROM PREVIOUS ACCOMPLISHMENT OF TASK 533018-01-01</t>
  </si>
  <si>
    <t>533018-02-03</t>
  </si>
  <si>
    <t>41800 FC
OR
251300 FH</t>
  </si>
  <si>
    <t>6500 FC
OR
39500 FH</t>
  </si>
  <si>
    <t>GROUP 33C
PRE 49202
PRE 40161</t>
  </si>
  <si>
    <t>28400 FC
OR
170900 FH</t>
  </si>
  <si>
    <t>2000 FC
OR
12100 FH</t>
  </si>
  <si>
    <t>533018-02-05</t>
  </si>
  <si>
    <t>28300 FC
OR
169900 FH</t>
  </si>
  <si>
    <t>3300 FC
OR
20200 FH</t>
  </si>
  <si>
    <t>26400 FC
OR
158600 FH</t>
  </si>
  <si>
    <t>832 842
NOTE 1
LINING
GALLEYS AND TOILETS
OVERHEAD STOWAGE
BINS
BOLTS</t>
  </si>
  <si>
    <t>32200 FC
OR
218100 FH</t>
  </si>
  <si>
    <t>6700 FC
OR
45900 FH</t>
  </si>
  <si>
    <t>29700 FC
OR
201000 FH</t>
  </si>
  <si>
    <t>6500 FC
OR
44300 FH</t>
  </si>
  <si>
    <t>23600 FC
OR
159800 FH</t>
  </si>
  <si>
    <t>5800 FC
OR
39500 FH</t>
  </si>
  <si>
    <t>533032-01-04</t>
  </si>
  <si>
    <t>36800 FC
OR
249600 FH</t>
  </si>
  <si>
    <t>6600 FC
OR
45200 FH</t>
  </si>
  <si>
    <t>16700 FC
OR
100300 FH</t>
  </si>
  <si>
    <t>7700 FC
OR
46700 FH</t>
  </si>
  <si>
    <t>533076-01-03</t>
  </si>
  <si>
    <t>LINING NOTE 1BOLTS</t>
  </si>
  <si>
    <t>GROUP 33A
POST 49403</t>
  </si>
  <si>
    <t>31000 FC
OR
186500 FH</t>
  </si>
  <si>
    <t>9500 FC
OR
57400 FH</t>
  </si>
  <si>
    <t>34100 FC
OR
204900 FH</t>
  </si>
  <si>
    <t>10400 FC
OR
62700 FH</t>
  </si>
  <si>
    <t>29700 FC
OR
178200 FH</t>
  </si>
  <si>
    <t>10200 FC
OR
61200 FH</t>
  </si>
  <si>
    <t>GROUP 33C
PRE 49202
PRE 49403
OR
GROUP 33D
PRE 49202
PRE 49403</t>
  </si>
  <si>
    <t>533076-01-08</t>
  </si>
  <si>
    <t>39600 FC
OR
257600 FH</t>
  </si>
  <si>
    <t>18700 FC
OR
121700 FH</t>
  </si>
  <si>
    <t>15700 FC
OR
94300 FH</t>
  </si>
  <si>
    <t>9400 FC
OR
56600 FH</t>
  </si>
  <si>
    <t>19500 FC
OR
117400 FH</t>
  </si>
  <si>
    <t>11600 FC
OR
69700 FH</t>
  </si>
  <si>
    <t>21300 FC
OR
138700 FH</t>
  </si>
  <si>
    <t>12300 FC
OR
80000 FH</t>
  </si>
  <si>
    <t>533084-01-01</t>
  </si>
  <si>
    <t>41700 FC
OR
250500 FH</t>
  </si>
  <si>
    <t>16400 FC
OR
98700 FH</t>
  </si>
  <si>
    <t>32700 FC
OR
196600 FH</t>
  </si>
  <si>
    <t>13600 FC
OR
81900 FH</t>
  </si>
  <si>
    <t>30900 FC
OR
185800 FH</t>
  </si>
  <si>
    <t>18800 FC
OR
112800 FH</t>
  </si>
  <si>
    <t>533085-01-04</t>
  </si>
  <si>
    <t>40800 FC
OR
245200 FH</t>
  </si>
  <si>
    <t>19600 FC
OR
117800 FH</t>
  </si>
  <si>
    <t>GROUP 33C
PRE 49202
OR
GROUP 33D
PRE 49202</t>
  </si>
  <si>
    <t>SPECIAL DETAILED INSPECTION (US) OF FUSELAGE CIRCUMFERENTIAL JOINT AT FR 54, FROM CROWN CENTERLINE TO STR 4 AND FROM STR 5 TO STR 11, LH/RH.
NOTE: CREDIT CAN BE TAKEN FROM PREVIOUS ACCOMPLISHMENT OF TASK 533018-01-03</t>
  </si>
  <si>
    <t>SPECIAL DETAILED INSPECTION (US) OF FUSELAGE CIRCUMFERENTIAL JOINT AT FR 54, FROM CROWN CENTERLINE TO STR 4 AND FROM STR 5 TO STR 11, LH/RH.
NOTE: CREDIT CAN BE TAKEN FROM PREVIOUS ACCOMPLISHMENT OF TASK 533018-01-05</t>
  </si>
  <si>
    <t>SPECIAL DETAILED INSPECTION (US) OF FUSELAGE CIRCUMFERENTIAL JOINT AT FR 54, FROM CROWN CENTERLINE TO STR 4 AND FROM STR 5 TO STR 11, LH/RH.
NOTE: CREDIT CAN BE TAKEN FROM PREVIOUS ACCOMPLISHMENT OF TASK 533018-01-07</t>
  </si>
  <si>
    <t>533031-01-08</t>
  </si>
  <si>
    <t>42600 FC
OR
149100 FH</t>
  </si>
  <si>
    <t>4500 FC
OR
15800 FH</t>
  </si>
  <si>
    <t>47600 FC
OR
142800 FH</t>
  </si>
  <si>
    <t>7200 FC
OR
21600 FH</t>
  </si>
  <si>
    <t>48700 FC
OR
146300 FH</t>
  </si>
  <si>
    <t>7300 FC
OR
21900 FH</t>
  </si>
  <si>
    <t>46600 FC
OR
140000 FH</t>
  </si>
  <si>
    <t>6900 FC
OR
20900 FH</t>
  </si>
  <si>
    <t>533018-02-06</t>
  </si>
  <si>
    <t>45500 FC
OR
159500 FH</t>
  </si>
  <si>
    <t>7400 FC
OR
26000 FH</t>
  </si>
  <si>
    <t>533032-01-05</t>
  </si>
  <si>
    <t>33300 FC
OR
100000 FH</t>
  </si>
  <si>
    <t>7200 FC
OR
22500 FH</t>
  </si>
  <si>
    <t>A330-300F</t>
  </si>
  <si>
    <t>533033-01-03</t>
  </si>
  <si>
    <t>GALLEYS AND
TOILETS
OVERHEAD STOWAGE
COMPARTMENTS
251CC 252CC
NOTE 1</t>
  </si>
  <si>
    <t>53700 FC
OR
161200 FH</t>
  </si>
  <si>
    <t>14100 FC
OR
43800 FH</t>
  </si>
  <si>
    <t>A330-200F</t>
  </si>
  <si>
    <t>533041-01-05</t>
  </si>
  <si>
    <t>NOTE 1
OVERHEAD STOWAGE
COMPARTMENTS
261CC 262CC BOLTS</t>
  </si>
  <si>
    <t>SPECIAL DETAILED INSPECTION (ROTOTEST) OF FUSELAGE CIRCUMFERENTIAL JOINT AT FR 54 FROM STR 4 TO STR 5, AND FROM STR 11 TO STR 13, LH/RH.</t>
  </si>
  <si>
    <t>51800 FC
OR
155500 FH</t>
  </si>
  <si>
    <t>21500 FC
OR
66300 FH</t>
  </si>
  <si>
    <t>533076-01-01</t>
  </si>
  <si>
    <t>40000 FC
OR
120200 FH</t>
  </si>
  <si>
    <t>12000 FC
OR
36200 FH</t>
  </si>
  <si>
    <t>18800 FC
OR
56500 FH</t>
  </si>
  <si>
    <t>533076-01-06</t>
  </si>
  <si>
    <t>48300 FC
OR
169200 FH</t>
  </si>
  <si>
    <t>21500 FC
OR
75500 FH</t>
  </si>
  <si>
    <t>533083-01-04</t>
  </si>
  <si>
    <t>51700 FC
OR
155100 FH</t>
  </si>
  <si>
    <t>GROUP 33B
POST 44687
POST 52911</t>
  </si>
  <si>
    <t>48600 FC
OR
145900 FH</t>
  </si>
  <si>
    <t>18200 FC
OR
54700 FH</t>
  </si>
  <si>
    <t>533085-01-03</t>
  </si>
  <si>
    <t>52900 FC
OR
158700 FH</t>
  </si>
  <si>
    <t>24200 FC
OR
72700 FH</t>
  </si>
  <si>
    <t>21700 FC
OR
65300 FH</t>
  </si>
  <si>
    <t>SPECIAL DETAILED INSPECTION (US) OF FUSELAGE CIRCUMFERENTIAL JOINT AT FR 54, FROM CROWN CENTERLINE TO STR 4 AND FROM STR 5 TO STR 11, LH/RH.</t>
  </si>
  <si>
    <t>533017-02-01</t>
  </si>
  <si>
    <t>37600 FC
OR
113000 FH</t>
  </si>
  <si>
    <t>6700 FC
OR
20100 FH</t>
  </si>
  <si>
    <t>46800 FC
OR
164100 FH</t>
  </si>
  <si>
    <t>8100 FC
OR
28500 FH</t>
  </si>
  <si>
    <t>46800 FC
OR
140400 FH</t>
  </si>
  <si>
    <t>7900 FC
OR
23700 FH</t>
  </si>
  <si>
    <t>533024-01-04</t>
  </si>
  <si>
    <t>48200 FC
OR
146100 FH</t>
  </si>
  <si>
    <t>12600 FC
OR
37800 FH</t>
  </si>
  <si>
    <t>GROUP 32F</t>
  </si>
  <si>
    <t>45500 FC
OR
136500 FH</t>
  </si>
  <si>
    <t>8200 FC
OR
24700 FH</t>
  </si>
  <si>
    <t>533009-01-05</t>
  </si>
  <si>
    <t>251JC 251VW 252JC
252VW OVERHEAD
STOWAGE BINS NOTE
1 BOLTS</t>
  </si>
  <si>
    <t>56400 FC
OR
169400 FH</t>
  </si>
  <si>
    <t>GROUP 33A
POST 52911
OR
GROUP 33B
POST 52911</t>
  </si>
  <si>
    <t>46200 FC
OR
138700 FH</t>
  </si>
  <si>
    <t>4900 FC
OR
14800 FH</t>
  </si>
  <si>
    <t>45400 FC
OR
158900 FH</t>
  </si>
  <si>
    <t>10500 FC
OR
37000 FH</t>
  </si>
  <si>
    <t>533016-01-07</t>
  </si>
  <si>
    <t>SPECIAL DETAILED INSPECTION (ROTOTEST) OF FUSELAGE CIRCUMFERENTIAL JOINT AT FR 38, FROM CROWN CENTERLINE TO STR 3 AND FROM STR 5 TO STR 11, EXTERNAL SURFACE, LH/RH.</t>
  </si>
  <si>
    <t>53300 FC
OR
160000 FH</t>
  </si>
  <si>
    <t>1100 FC
OR
3600 FH</t>
  </si>
  <si>
    <t>48400 FC
OR
290800 FH</t>
  </si>
  <si>
    <t>5400 FC
OR
32800 FH</t>
  </si>
  <si>
    <t>45400 FC
OR
272500 FH</t>
  </si>
  <si>
    <t>7200 FC
OR
43400 FH</t>
  </si>
  <si>
    <t>GROUP 33B
PRE 40161</t>
  </si>
  <si>
    <t>GALLEYS AND TOILETS
OVERHEAD STOWAGE
COMPARTMENTS
251CC 252CC
NOTE 1</t>
  </si>
  <si>
    <t>NOTE 1OVERHEAD
STOWAGE
COMPARTMENTS261CC
262CC BOLTS</t>
  </si>
  <si>
    <t>45200 FC
OR
271300 FH</t>
  </si>
  <si>
    <t>30300 FC
OR
182000 FH</t>
  </si>
  <si>
    <t>44400 FC
OR
266400 FH</t>
  </si>
  <si>
    <t>21800 FC
OR
131100 FH</t>
  </si>
  <si>
    <t>New task</t>
  </si>
  <si>
    <t>1300 FC
OR
4700 FH</t>
  </si>
  <si>
    <t>Interval updated from" 3400 FC OR  12000 FH" to "1300 FC OR 4700 FH"</t>
  </si>
  <si>
    <t>533009-01-02</t>
  </si>
  <si>
    <t>6700 FC
OR
23500 FH</t>
  </si>
  <si>
    <t>Task description updated from " ROTOTEST" to " US + ROTOTEST" and
"NOTE: CREDIT CAN BE TAKEN FROM PREVIOUS ACCOMPLISHMENT OF TASK 533009-01-01 UP TO ALS PART 2 REVISION 04 PUBLICATION" is added 
Interval updated from " 10100 FC OR 30300 FH" to "6000 FC OR 18200 FH"</t>
  </si>
  <si>
    <t>533009-01-03</t>
  </si>
  <si>
    <t>533009-01-04</t>
  </si>
  <si>
    <t>GROUP 33C 
PRE 49202 
PRE 52911</t>
  </si>
  <si>
    <t>Task description updated from " ROTOTEST" to " US + ROTOTEST" and
"NOTE: CREDIT CAN BE TAKEN FROM PREVIOUS ACCOMPLISHMENT OF TASK 533009-01-03 UP TO ALS PART 2 REVISION 04 PUBLICATION" is added
Interval updated from "8200 FC OR 24800 FH" to "4900 FC OR 14800 FH"</t>
  </si>
  <si>
    <t>Task description updated from " ROTOTEST" to " US + ROTOTEST" and
"NOTE: CREDIT CAN BE TAKEN FROM PREVIOUS ACCOMPLISHMENT OF TASK 533009-01-02 UP TO ALS PART 2 REVISION 04 PUBLICATION" is added
Interval updated from "11200 FC OR 39300 FH" to "6700 FC OR 23500 FH"</t>
  </si>
  <si>
    <t>Task description updated from " ROTOTEST" to " US + ROTOTEST" and
"NOTE: CREDIT CAN BE TAKEN FROM PREVIOUS ACCOMPLISHMENT OF TASK 533009-01-04 UP TO ALS PART 2 REVISION 04 PUBLICATION" is added
Interval updated from "8400 FC OR 25200 FH" to "5000 FC OR 15000 FH"</t>
  </si>
  <si>
    <t>Applicability updated from "GROUP 32A PRE 40379 PRE 46202 PRE 49202 OR 
GROUP 33B
PRE 40379 PRE 46202 OR GROUP 33C PRE 40161 PRE 40379 PRE 46202 PRE 49202
OR GROUP 33D PRE 40379 PRE 46202 PRE 49202" to "GROUP 32A PRE 40379 PRE 46202 PRE 49202 OR  GROUP 33B PRE 40379 PRE 46202  OR  GROUP 33C PRE 40379 PRE 46202 PRE 49202 OR  GROUP 33D PRE 40379 PRE 46202 PRE 49202"</t>
  </si>
  <si>
    <t>Applicability updated from "GROUP 32A POST 46202 PRE 49202 OR GROUP 33B POST 46202 OR GROUP 33C  PRE 40161 POST 46202 PRE 49202 OR GROUP 33D POST 46202 PRE 49202" to "GROUP 32A POST 46202 PRE 49202 OR GROUP 33B POST 46202 OR GROUP 33C POST 46202 PRE 49202 OR GROUP 33D POST 46202 PRE 49202"</t>
  </si>
  <si>
    <t>191HB 191QB 192HB192QB</t>
  </si>
  <si>
    <t>734 744 1
47AZ 148AZ
BOLTS</t>
  </si>
  <si>
    <t>191HB 191QB 192HB 192QB</t>
  </si>
  <si>
    <t>NOTE 1 OVERHEAD
STOWAGE
COMPARTMENTS251CC
252CC BOLTS</t>
  </si>
  <si>
    <t>22900 FC 
OR 
155000 FH</t>
  </si>
  <si>
    <t>1200 FC 
OR
8300 FH</t>
  </si>
  <si>
    <t>13000 FC
OR
78100 FH</t>
  </si>
  <si>
    <t>17700 FC
OR
115500 FH</t>
  </si>
  <si>
    <t>5800 FC
OR
37900 FH</t>
  </si>
  <si>
    <t>GROUP 32A
PRE 49202
PRE 52911
OR 
GROUP 32A 
POST 50755 
PRE 56001</t>
  </si>
  <si>
    <t>15800 FC
OR
95000 FH</t>
  </si>
  <si>
    <t>27300 FC
OR
177500 FH</t>
  </si>
  <si>
    <t>7400 FC
OR
48400 FH</t>
  </si>
  <si>
    <t>36500 FC
OR
219100 FH</t>
  </si>
  <si>
    <t>9100 FC
OR
55100 FH</t>
  </si>
  <si>
    <t>9000 FC
OR
54200 FH</t>
  </si>
  <si>
    <t>25100 FC
OR
151000 FH</t>
  </si>
  <si>
    <t>30000 FC
OR
192300 FH</t>
  </si>
  <si>
    <t>8500 FC
OR
55200 FH</t>
  </si>
  <si>
    <t>27500 FC
OR
165300 FH</t>
  </si>
  <si>
    <t>Applicability updated from " GROUP 32A POST 40379 PRE 46202 PRE 49202 OR GROUP 33B POST 40379 PRE 46202  OR GROUP 33C PRE 40161 POST 40379 PRE 46202 PRE 49202 OR GROUP 33D POST 40379 PRE 46202 PRE 49202" to " GROUP 32A POST 40379 PRE 46202 PRE 49202 OR GROUP 33B POST 40379 PRE 46202 OR GROUP 33C POST 40379 PRE 46202 PRE 49202 OR GROUP 33D POST 40379 PRE 46202 PRE 49202"</t>
  </si>
  <si>
    <t>Applicability updated from 
" GROUP 32A POST 46202 PRE  49202 OR GROUP 33B POST 46202 OR GROUP 33C PRE 40161 POST 46202 PRE 49202 OR GROUP 33D POST 46202 PRE 49202"  to " GROUP 32A  POST 46202
PRE 49202 OR  GROUP 33B POST 46202 OR GROUP 33C POST 46202 PRE 49202 OR GROUP 33D
POST 46202 PRE 49202"</t>
  </si>
  <si>
    <t>Applicability updated from"GROUP 32A" to "GROUP 32A PRE 209409 OR GROUP 32E"</t>
  </si>
  <si>
    <t>Applicability updated from "GROUP 33C OR GROUP 33D OR GROUP 33E" to " GROUP 33C 
PRE 209409 OR GROUP 33D PRE 209409 OR GROUP 33E"</t>
  </si>
  <si>
    <t>Applicability updated from "GROUP 33A
POST 40370 OR GROUP 33B" to "GROUP 33A POST 40370 PRE 209409 OR GROUP 33B 
PRE 209409"</t>
  </si>
  <si>
    <t>Applicability updated from " GROUP 32A OR GROUP 33A OR GROUP 33B" to " GROUP 32A PRE 209409 OR GROUP 32E OR GROUP 33A PRE 209409 OR GROUP 33B PRE 209409"</t>
  </si>
  <si>
    <t>Applicability updated from" GROUP 33C OR GROUP 33D OR GROUP 33E" to "GROUP 33C PRE 209409 OR GROUP 33D PRE 209409 OR GROUP 33E"</t>
  </si>
  <si>
    <t>GROUP 32A 
POST 40379 
PRE 46202 
PRE 49202
 OR 
GROUP 33B 
POST 40379 
PRE 46202
 OR 
GROUP 33C 
POST 40379 
PRE 46202 
PRE 49202
 OR 
GROUP 33D 
POST 40379 
PRE 46202 
PRE 49202</t>
  </si>
  <si>
    <t>GROUP 33B 
POST 44723
PRE 49403</t>
  </si>
  <si>
    <t>GROUP 33B
PRE 44723 
PRE 44687 
PRE 49403
OR
GROUP 33B
POST 44687
PRE 49403</t>
  </si>
  <si>
    <t>GROUP 33B
POST 44723
PRE 44687 
PRE 49403</t>
  </si>
  <si>
    <t>GROUP 33C
PRE 49202 
PRE 49403 
OR
GROUP 33D
PRE 49202 
PRE 49403</t>
  </si>
  <si>
    <t>GROUP 33A
POST 52911
OR 
GROUP 33B 
PRE 44687 
POST 52911
OR 
GROUP 33C 
PRE 49202 
POST 52911
OR 
GROUP 33D 
PRE 49202 
POST 52911</t>
  </si>
  <si>
    <t>GROUP 33C 
PRE 49202 
PRE 51346 
OR
 GROUP 33D 
PRE 49202 
PRE 51346</t>
  </si>
  <si>
    <t>GROUP 33C 
POST 209409
OR
GROUP 33D 
POST 209409</t>
  </si>
  <si>
    <t>GROUP 33C
PRE 49202
POST 52911
OR 
GROUP 33D 
PRE 49202 
POST 52911</t>
  </si>
  <si>
    <t>GROUP 32A
PRE 49202
OR 
GROUP 32A 
POST 50755 
PRE 56001</t>
  </si>
  <si>
    <t>GROUP 33B 
PRE 44723 
PRE 44687 
PRE 49403
OR 
GROUP 33B 
POST 44687 
PRE 49403</t>
  </si>
  <si>
    <t>GROUP 33B 
POST 44723 
PRE 44687 
PRE 49403</t>
  </si>
  <si>
    <t>GROUP 33A
PRE 52911
OR 
GROUP 33B 
PRE 44687 
PRE 52911
OR
GROUP 33C
PRE 49202
PRE 52911
OR
GROUP 33D
PRE 49202
PRE 52911</t>
  </si>
  <si>
    <t>GROUP 33A
POST 52911
OR 
GROUP 33B
PRE 44687
POST 52911
OR
GROUP 33C
PRE 49202
POST 52911
OR
GROUP 33D
PRE 49202
POST 52911</t>
  </si>
  <si>
    <t>GROUP 33C 
PRE 49202 
PRE 51346 
OR 
GROUP 33D 
PRE 49202 
PRE 51346</t>
  </si>
  <si>
    <t>GROUP 33A 
POST 40556</t>
  </si>
  <si>
    <t>GROUP 32A 
POST 209409
OR 
GROUP 33A 
POST 40370 
POST 209409
OR
GROUP 33B 
POST 209409
OR
GROUP 33C 
POST 209409
OR
GROUP 33D 
POST 209409</t>
  </si>
  <si>
    <t>GROUP 33B 
POST 44723 
PRE 44687 
POST 49403</t>
  </si>
  <si>
    <t>8000 FC 
OR
24000 FH</t>
  </si>
  <si>
    <t>52900 FC 
OR 
158700 FH</t>
  </si>
  <si>
    <t>52600 FC 
OR 
158000 FH</t>
  </si>
  <si>
    <t>33600 FC 
OR 
100900 FH</t>
  </si>
  <si>
    <t>51800 FC 
OR 
155500 FH</t>
  </si>
  <si>
    <t>21500 FC 
OR 
66300 FH</t>
  </si>
  <si>
    <t>40000 FC 
OR 
240400 FH</t>
  </si>
  <si>
    <t>6200 FC 
OR
37600 FH</t>
  </si>
  <si>
    <t>40800 FC 
OR 
245200 FH</t>
  </si>
  <si>
    <t>6400 FC 
OR
38900 FH</t>
  </si>
  <si>
    <t>31900 FC 
OR 
191500 FH</t>
  </si>
  <si>
    <t>9900 FC 
OR
59500 FH</t>
  </si>
  <si>
    <t>35000 FC 
OR 
210500 FH</t>
  </si>
  <si>
    <t>9400 FC 
OR
56600 FH</t>
  </si>
  <si>
    <t>37700 FC 
OR 
226600 FH</t>
  </si>
  <si>
    <t>17000 FC 
OR 
102000 FH</t>
  </si>
  <si>
    <t>26200 FC 
OR 
157400 FH</t>
  </si>
  <si>
    <t>4700 FC 
OR
28200 FH</t>
  </si>
  <si>
    <t>27900 FC 
OR 
167600 FH</t>
  </si>
  <si>
    <t>7100 FC 
OR
43000 FH</t>
  </si>
  <si>
    <t>33100 FC 
OR
 99500 FH</t>
  </si>
  <si>
    <t>2200 FC 
OR
6700 FH</t>
  </si>
  <si>
    <t>34600 FC 
OR 
103800 FH</t>
  </si>
  <si>
    <t>11300 FC 
OR 
33900 FH</t>
  </si>
  <si>
    <t>40600 FC 
OR 
121900 FH</t>
  </si>
  <si>
    <t>7500 FC 
OR
24700 FH</t>
  </si>
  <si>
    <t>38600 FC 
OR 
115800 FH</t>
  </si>
  <si>
    <t>7000 FC 
OR
21100 FH</t>
  </si>
  <si>
    <t>32500 FC 
OR 
97600 FH</t>
  </si>
  <si>
    <t>7900 FC 
OR
23800 FH</t>
  </si>
  <si>
    <t>15500 FC 
OR 
46600 FH</t>
  </si>
  <si>
    <t>5000 FC 
OR
15000 FH</t>
  </si>
  <si>
    <t>Oct 31/2023</t>
  </si>
  <si>
    <t>7299 FC</t>
  </si>
  <si>
    <t>GROUP 32A
PRE 40379
PRE 46202
PRE 49202
OR
GROUP 33B
PRE 40379
PRE 46202
OR
GROUP 33C
PRE 40379
PRE 46202
PRE 49202
OR
GROUP 33D
PRE 40379
PRE 46202
PRE 49202</t>
  </si>
  <si>
    <t>Applicability updated from "GROUP 32A PRE 40379 PRE 46202 PRE 49202 OR 
GROUP 33B PRE 40379 PRE 46202 OR GROUP 33C PRE 40161 PRE 40379 PRE 46202 PRE 49202 OR GROUP 33D PRE 40379 PRE 46202 PRE 49202" to "GROUP 32A PRE 40379 PRE 46202 PRE 49202 OR  GROUP 33B PRE 40379 PRE 46202  OR  GROUP 33C PRE 40379 PRE 46202 PRE 49202 OR  GROUP 33D PRE 40379 PRE 46202 PRE 49202"</t>
  </si>
  <si>
    <t>13300 FC 
OR 
80100 FH</t>
  </si>
  <si>
    <t>4500 FC 
OR
27200 FH</t>
  </si>
  <si>
    <t>191HB 191QB
192HB 192QB</t>
  </si>
  <si>
    <t xml:space="preserve">
Applicability updated from "GROUP 32A OR GROUP 33A OR GROUP 33B" to "GROUP 32A PRE 209409 OR GROUP 32E OR GROUP 33A PRE 209409 OR GROUP 33B PRE 209409 " 
</t>
  </si>
  <si>
    <t>SPECIAL DETAILED INSPECTION (US) OF FUSELAGE CIRCUMFERENTIAL JOINT AT FR 45 FROM CROWN CENTRELINE TO STR 3, FROM STR 5 TO STR 11 AND FROM STR 13 TO STR 17, LH/RH.
NOTE: CREDIT CAN BE TAKEN FROM PREVIOUS ACCOMPLISHMENT OF TASK 533010-01-03</t>
  </si>
  <si>
    <t>SPECIAL DETAILED INSPECTION (US) OF FUSELAGE CIRCUMFERENTIAL JOINT AT FR 45 FROM CROWN CENTRELINE TO STR 3, FROM STR 5 TO STR 11 AND FROM STR 13 TO STR 17, LH/RH.
NOTE: CREDIT CAN BE TAKEN FROM PREVIOUS ACCOMPLISHMENT OF TASK 533010-01-04</t>
  </si>
  <si>
    <t xml:space="preserve">
Applicability updated from "GROUP 33C OR GROUP 33D OR GROUP 33E" to "GROUP 33C PRE 209409 OR GROUP 33D PRE 209409 OR GROUP 33E" 
</t>
  </si>
  <si>
    <t xml:space="preserve">
Applicability updated from "GROUP 33A PRE 40370" to "GROUP 33A PRE 40370 PRE 209409"
</t>
  </si>
  <si>
    <t xml:space="preserve">
Applicability updated from "GROUP 33A POST 40370 OR GROUP 33B" to "GROUP 33A POST 40370 PRE 209409 OR GROUP 33B PRE 209409"
</t>
  </si>
  <si>
    <t xml:space="preserve">
Applicability updated from "GROUP 33C OR GROUP 33D OR GROUP 33E" to "GROUP 33C PRE 209409 OR GROUP 33D PRE 209409 OR GROUP 33E PRE 209409"
</t>
  </si>
  <si>
    <t xml:space="preserve">
Applicability updated from "GROUP 32A" to " GROUP 32A PRE 209409 OR GROUP 32E"
</t>
  </si>
  <si>
    <r>
      <t xml:space="preserve">This </t>
    </r>
    <r>
      <rPr>
        <sz val="11"/>
        <rFont val="Arial"/>
        <family val="2"/>
      </rPr>
      <t>column</t>
    </r>
    <r>
      <rPr>
        <sz val="11"/>
        <rFont val="Calibri"/>
        <family val="2"/>
        <scheme val="minor"/>
      </rPr>
      <t xml:space="preserve"> provides nature of change compared to previous Revision.</t>
    </r>
  </si>
  <si>
    <t>533018-01-06</t>
  </si>
  <si>
    <t>533017-01-07</t>
  </si>
  <si>
    <t>533018-01-01</t>
  </si>
  <si>
    <t>533018-01-02</t>
  </si>
  <si>
    <t>533018-01-03</t>
  </si>
  <si>
    <t>SPECIAL DETAILED INSPECTION (US) OF CENTER WING BOX, LOWER SPLICE AT RIB 1, FIRST FASTENER ROWS ON EACH SIDE OF RIB 1 DATUM, FROM STR 16 TO STR 31 FOR INBOARD RIVET ROW AND FROM STR 7 TO STR 28 FOR OUTBOARD RIVET ROW,LH/RH.</t>
  </si>
  <si>
    <t>GROUP 32A
PRE 209409
OR
GROUP 32E
OR
GROUP 33A
PRE 209409
OR
GROUP 33B
PRE 209409</t>
  </si>
  <si>
    <t>8100 FC
OR
48800 FH</t>
  </si>
  <si>
    <t>GROUP 33C
PRE 209409
OR
GROUP 33D
PRE 209409
OR
GROUP 33E</t>
  </si>
  <si>
    <t>GROUP 33A
PRE 40370
PRE 209409</t>
  </si>
  <si>
    <t>GROUP 33A
POST 40370
PRE 209409
OR
GROUP 33B
PRE 209409</t>
  </si>
  <si>
    <t>GROUP 32A
PRE 209409
OR
GROUP 32E</t>
  </si>
  <si>
    <t>SPECIAL DETAILED INSPECTION (US + ROTOTEST) OF FUSELAGE CIRCUMFERENTIAL BUTT JOINT AT FR 45, BETWEEN STR 3 AND 5, AND BETWEEN STR 11 AND 13, LH/RH.
NOTE: CREDIT CAN BE TAKEN FROM PREVIOUS ACCOMPLISHMENT OF TASK 533009-01-01 UP TO ALS PART 2 REVISION 04 PUBLICATION</t>
  </si>
  <si>
    <t>GROUP 33A
PRE 52911
OR
GROUP 33B
PRE 52911</t>
  </si>
  <si>
    <t>SPECIAL DETAILED INSPECTION (US + ROTOTEST) OF FUSELAGE CIRCUMFERENTIAL BUTT JOINT AT FR 45, BETWEEN STR 3 AND 5, AND BETWEEN STR 11 AND 13, LH/RH.
NOTE: CREDIT CAN BE TAKEN FROM PREVIOUS ACCOMPLISHMENT OF TASK 533009-01-02 UP TO ALS PART 2 REVISION 04 PUBLICATION</t>
  </si>
  <si>
    <t>SPECIAL DETAILED INSPECTION (US + ROTOTEST) OF FUSELAGE CIRCUMFERENTIAL BUTT JOINT AT FR 45, BETWEEN STR 3 AND 5, AND BETWEEN STR 11 AND 13, LH/RH.
NOTE: CREDIT CAN BE TAKEN FROM PREVIOUS ACCOMPLISHMENT OF TASK 533009-01-03 UP TO ALS PART 2 REVISION 04 PUBLICATION</t>
  </si>
  <si>
    <t>GROUP 33D
PRE 49202
PRE 52911</t>
  </si>
  <si>
    <t>SPECIAL DETAILED INSPECTION (US + ROTOTEST) OF FUSELAGE CIRCUMFERENTIAL BUTT JOINT AT FR 45, BETWEEN STR 3 AND 5, AND BETWEEN STR 11 AND 13, LH/RH.
NOTE: CREDIT CAN BE TAKEN FROM PREVIOUS ACCOMPLISHMENT OF TASK 533009-01-04 UP TO ALS PART 2 REVISION 04 PUBLICATION</t>
  </si>
  <si>
    <t>GROUP 33C
PRE 49202
PRE 52911</t>
  </si>
  <si>
    <t>533010-01-01</t>
  </si>
  <si>
    <t>533010-01-03</t>
  </si>
  <si>
    <t>533010-01-04</t>
  </si>
  <si>
    <t>533017-01-02</t>
  </si>
  <si>
    <t>533017-01-03</t>
  </si>
  <si>
    <t>533017-01-04</t>
  </si>
  <si>
    <t>533017-01-05</t>
  </si>
  <si>
    <t>533017-01-06</t>
  </si>
  <si>
    <t>533018-01-04</t>
  </si>
  <si>
    <t>533018-01-05</t>
  </si>
  <si>
    <t>533018-01-07</t>
  </si>
  <si>
    <t>533018-01-08</t>
  </si>
  <si>
    <t>SPECIAL DETAILED INSPECTION (ROTOTEST) OF FUSELAGE CIRCUMFERENTIAL BUTT JOINT AT FR 38, BETWEEN STR 3 AND 5, LH/RH.</t>
  </si>
  <si>
    <t>GROUP 32E
PRE 50166</t>
  </si>
  <si>
    <t>36600 FC
OR
112000 FH</t>
  </si>
  <si>
    <t>9700 FC
OR
31300 FH</t>
  </si>
  <si>
    <t>32100 FC
OR
96300 FH</t>
  </si>
  <si>
    <t>9000 FC
OR
27000 FH</t>
  </si>
  <si>
    <t>GROUP 33C 
PRE 209409
OR
GROUP 33D 
PRE 209409
OR
GROUP 33E</t>
  </si>
  <si>
    <t>42500 FC
OR
127600 FH</t>
  </si>
  <si>
    <t>10200 FC
OR
30600 FH</t>
  </si>
  <si>
    <t>10000 FC
OR
30000 FH</t>
  </si>
  <si>
    <t>29300 FC
OR
88000 FH</t>
  </si>
  <si>
    <t>33300 FC
OR
116500 FH</t>
  </si>
  <si>
    <t>8500 FC
OR
30000 FH</t>
  </si>
  <si>
    <t>251JC 251VW 252JC
252VW OVERHEAD
STOWAGE BINS
NOTE 1 BOLTS</t>
  </si>
  <si>
    <t>SPECIAL DETAILED INSPECTION (US + ROTOTEST) OF FUSELAGE CIRCUMFERENTIAL BUTT JOINT AT FR 45, BETWEEN STR 3 AND 5, AND BETWEEN STR 11 AND 13, LH/RH.
NOTE: CREDIT CAN BE TAKEN FROM PREVIOUS ACCOMPLISHMENT OF TASK 533009-01-01 UP TO ALS PART 2 REVISION 04 PUBLICATION</t>
  </si>
  <si>
    <t>18400 FC
OR
55300 FH</t>
  </si>
  <si>
    <t>21600 FC
OR
75800 FH</t>
  </si>
  <si>
    <t>GROUP 32A
PRE 49202
PRE 52911
OR
GROUP 32A
POST 50755
PRE 56001</t>
  </si>
  <si>
    <t>SPECIAL DETAILED INSPECTION (US + ROTOTEST) OF FUSELAGE CIRCUMFERENTIAL BUTT JOINT AT FR 45, BETWEEN STR 3 AND 5, AND BETWEEN STR 11 AND 13, LH/RH.
NOTE: CREDIT CAN BE TAKEN FROM PREVIOUS ACCOMPLISHMENT OF TASK 533009-01-03 UP TO ALS PART 2 REVISION 04 PUBLICATION</t>
  </si>
  <si>
    <t>15100 FC
OR
45500 FH</t>
  </si>
  <si>
    <t>SPECIAL DETAILED INSPECTION (US + ROTOTEST) OF FUSELAGE CIRCUMFERENTIAL BUTT JOINT AT FR 45, BETWEEN STR 3 AND 5, AND BETWEEN STR 11 AND 13, LH/RH.
NOTE: CREDIT CAN BE TAKEN FROM PREVIOUS ACCOMPLISHMENT OF TASK 533009-01-04 UP TO ALS PART 2 REVISION 04 PUBLICATION</t>
  </si>
  <si>
    <t>NOTE 1
OVERHEAD
STOWAGE
COMPARTMENTS
251CC 252CC
BOLTS</t>
  </si>
  <si>
    <t>28300 FC
OR
99000 FH</t>
  </si>
  <si>
    <t>GROUP 32A 
PRE 49202 
PRE 49403</t>
  </si>
  <si>
    <t>GROUP 33C
POST 209409
OR
GROUP 33D
POST 209409</t>
  </si>
  <si>
    <t>Task description updated from " ROTOTEST" to " US + ROTOTEST" and
"NOTE: CREDIT CAN BE TAKEN FROM PREVIOUS ACCOMPLISHMENT OF TASK 533009-01-01 UP TO ALS PART 2 REVISION 04 PUBLICATION" is added
Interval updated from "9100 FC OR 54800 FH" to "5400 FC OR 32800 FH"</t>
  </si>
  <si>
    <t>Task description updated from " ROTOTEST" to " US + ROTOTEST" and
"NOTE: CREDIT CAN BE TAKEN FROM PREVIOUS ACCOMPLISHMENT OF TASK 533009-01-02 UP TO ALS PART 2 REVISION 04 PUBLICATION" is added
Interval updated from "9700 FC OR 63400 FH" to "5800 FC OR 37900 FH"</t>
  </si>
  <si>
    <t>Task description updated from " ROTOTEST" to " US + ROTOTEST" and
"NOTE: CREDIT CAN BE TAKEN FROM PREVIOUS ACCOMPLISHMENT OF TASK 533009-01-03 UP TO ALS PART 2 REVISION 04 PUBLICATION" is added
Interval updated from "7400 FC OR 44800 FH" to "4400 FC OR 26800 FH"</t>
  </si>
  <si>
    <t>Task description updated from " ROTOTEST" to " US + ROTOTEST" and
"NOTE: CREDIT CAN BE TAKEN FROM PREVIOUS ACCOMPLISHMENT OF TASK 533009-01-04 UP TO ALS PART 2 REVISION 04 PUBLICATION" is added
Interval updated from "7500 FC OR 45400 FH" to "4500 FC OR 27200 FH"</t>
  </si>
  <si>
    <t xml:space="preserve">
Interval updated from "3000FC OR 20800 FH" to " 1200 FC OR 8300 FH"</t>
  </si>
  <si>
    <t>From Section 3-2</t>
  </si>
  <si>
    <t>Task Covered in 3-1</t>
  </si>
  <si>
    <t>FH optimised</t>
  </si>
  <si>
    <t xml:space="preserve">Intervals FC </t>
  </si>
  <si>
    <t>From Section 4-1</t>
  </si>
  <si>
    <t>Task Present in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</si>
</sst>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9"/>
      <name val="Arial"/>
      <family val="2"/>
    </font>
    <font>
      <b/>
      <sz val="11"/>
      <name val="Arial"/>
      <family val="2"/>
    </font>
    <font>
      <sz val="11"/>
      <name val="Arial"/>
      <family val="2"/>
    </font>
    <font>
      <sz val="11"/>
      <color theme="1"/>
      <name val="Arial"/>
      <family val="2"/>
    </font>
    <font>
      <b/>
      <sz val="10"/>
      <name val="Arial"/>
      <family val="2"/>
    </font>
    <font>
      <sz val="8"/>
      <name val="Calibri"/>
      <family val="2"/>
      <scheme val="minor"/>
    </font>
    <font>
      <sz val="10"/>
      <name val="Arial"/>
      <family val="2"/>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style="double">
        <color indexed="64"/>
      </right>
      <top style="medium">
        <color indexed="64"/>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s>
  <cellStyleXfs count="2">
    <xf numFmtId="0" fontId="0" fillId="0" borderId="0"/>
    <xf numFmtId="0" fontId="4" fillId="0" borderId="0"/>
  </cellStyleXfs>
  <cellXfs count="105">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5" fillId="0" borderId="2" xfId="1" applyFont="1" applyBorder="1" applyAlignment="1">
      <alignment horizontal="center" vertical="center" wrapText="1"/>
    </xf>
    <xf numFmtId="0" fontId="1" fillId="0" borderId="0" xfId="0" applyFont="1" applyAlignment="1">
      <alignment horizontal="center" wrapText="1"/>
    </xf>
    <xf numFmtId="0" fontId="7" fillId="0" borderId="7" xfId="0"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xf>
    <xf numFmtId="0" fontId="7" fillId="0" borderId="2" xfId="0" applyFont="1" applyBorder="1" applyAlignment="1">
      <alignment horizontal="center" vertical="top" wrapText="1"/>
    </xf>
    <xf numFmtId="0" fontId="7" fillId="0" borderId="2"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wrapText="1"/>
    </xf>
    <xf numFmtId="0" fontId="8" fillId="0" borderId="0" xfId="0" applyFont="1"/>
    <xf numFmtId="0" fontId="8"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vertical="center" wrapText="1"/>
    </xf>
    <xf numFmtId="0" fontId="7" fillId="0" borderId="8" xfId="0" applyFont="1" applyBorder="1" applyAlignment="1">
      <alignment horizontal="center" vertical="center" wrapText="1"/>
    </xf>
    <xf numFmtId="0" fontId="7" fillId="0" borderId="11" xfId="0" applyFont="1" applyBorder="1"/>
    <xf numFmtId="0" fontId="7" fillId="0" borderId="9" xfId="0" applyFont="1" applyBorder="1" applyAlignment="1">
      <alignment horizontal="center" vertical="center"/>
    </xf>
    <xf numFmtId="0" fontId="7" fillId="0" borderId="9" xfId="0" applyFont="1" applyBorder="1" applyAlignment="1">
      <alignment horizontal="left" vertical="center"/>
    </xf>
    <xf numFmtId="0" fontId="7" fillId="0" borderId="10" xfId="0" applyFont="1" applyBorder="1"/>
    <xf numFmtId="0" fontId="7" fillId="0" borderId="6"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applyAlignment="1">
      <alignment horizontal="center"/>
    </xf>
    <xf numFmtId="0" fontId="7" fillId="0" borderId="12" xfId="0" applyFont="1" applyBorder="1"/>
    <xf numFmtId="0" fontId="7"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Border="1"/>
    <xf numFmtId="0" fontId="7" fillId="0" borderId="0" xfId="0" applyFont="1" applyBorder="1"/>
    <xf numFmtId="0" fontId="7" fillId="0" borderId="0" xfId="0" applyFont="1"/>
    <xf numFmtId="0" fontId="8" fillId="0" borderId="0" xfId="0" applyFont="1" applyAlignment="1">
      <alignment horizontal="left" vertical="center" wrapText="1"/>
    </xf>
    <xf numFmtId="0" fontId="5" fillId="0" borderId="3" xfId="0" applyFont="1" applyBorder="1" applyAlignment="1">
      <alignment horizontal="center" vertical="center" wrapText="1"/>
    </xf>
    <xf numFmtId="0" fontId="8" fillId="0" borderId="11" xfId="0" applyFont="1" applyBorder="1"/>
    <xf numFmtId="0" fontId="3" fillId="0" borderId="9" xfId="0" applyFont="1" applyBorder="1" applyAlignment="1">
      <alignment horizontal="center" vertical="center"/>
    </xf>
    <xf numFmtId="0" fontId="8" fillId="0" borderId="10" xfId="0" applyFont="1" applyBorder="1"/>
    <xf numFmtId="0" fontId="7" fillId="0" borderId="6" xfId="0" applyFont="1" applyFill="1" applyBorder="1" applyAlignment="1">
      <alignment horizontal="left" vertical="center" wrapText="1"/>
    </xf>
    <xf numFmtId="0" fontId="8" fillId="0" borderId="6" xfId="0" applyFont="1" applyBorder="1"/>
    <xf numFmtId="0" fontId="8" fillId="0" borderId="0" xfId="0" applyFont="1" applyAlignment="1">
      <alignment horizontal="left" vertical="center"/>
    </xf>
    <xf numFmtId="15" fontId="7" fillId="0" borderId="11" xfId="0" applyNumberFormat="1"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wrapText="1"/>
    </xf>
    <xf numFmtId="0" fontId="8" fillId="0" borderId="0" xfId="0" applyFont="1" applyFill="1"/>
    <xf numFmtId="0" fontId="7" fillId="0" borderId="10" xfId="0" applyFont="1" applyFill="1" applyBorder="1"/>
    <xf numFmtId="0" fontId="7" fillId="0" borderId="6" xfId="0" applyFont="1" applyBorder="1" applyAlignment="1">
      <alignment vertical="center"/>
    </xf>
    <xf numFmtId="0" fontId="7" fillId="0" borderId="7"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6" xfId="0" applyFont="1" applyBorder="1" applyAlignment="1">
      <alignment vertical="center" wrapText="1"/>
    </xf>
    <xf numFmtId="0" fontId="7" fillId="0" borderId="6" xfId="0" applyFont="1" applyFill="1" applyBorder="1" applyAlignment="1">
      <alignment vertical="center" wrapText="1"/>
    </xf>
    <xf numFmtId="0" fontId="7" fillId="0" borderId="0" xfId="0" applyFont="1" applyAlignment="1">
      <alignment vertical="center"/>
    </xf>
    <xf numFmtId="0" fontId="7" fillId="0" borderId="2" xfId="0" applyFont="1" applyBorder="1" applyAlignment="1">
      <alignment horizontal="left" vertical="center" wrapText="1"/>
    </xf>
    <xf numFmtId="0" fontId="7" fillId="0" borderId="2" xfId="0" applyFont="1" applyBorder="1" applyAlignment="1">
      <alignment horizontal="left" vertical="top" wrapText="1" indent="1"/>
    </xf>
    <xf numFmtId="0" fontId="7" fillId="0" borderId="2" xfId="0" applyFont="1" applyBorder="1" applyAlignment="1">
      <alignment horizontal="left" vertical="center" wrapText="1" indent="1"/>
    </xf>
    <xf numFmtId="0" fontId="8" fillId="0" borderId="10" xfId="0" applyFont="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8" fillId="0" borderId="2" xfId="0" applyFont="1" applyBorder="1" applyAlignment="1">
      <alignment horizontal="center"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7" fillId="0" borderId="2" xfId="0" applyFont="1" applyFill="1" applyBorder="1" applyAlignment="1">
      <alignment horizontal="center" vertical="top" wrapText="1"/>
    </xf>
    <xf numFmtId="0" fontId="8" fillId="0" borderId="10" xfId="0" applyFont="1" applyFill="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0" xfId="0" applyFont="1" applyAlignment="1">
      <alignment horizontal="left"/>
    </xf>
    <xf numFmtId="15" fontId="7" fillId="0" borderId="10" xfId="0" applyNumberFormat="1" applyFont="1" applyFill="1" applyBorder="1" applyAlignment="1">
      <alignment horizontal="center" vertical="center"/>
    </xf>
    <xf numFmtId="0" fontId="7" fillId="0" borderId="6"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1" xfId="0" applyFont="1" applyFill="1" applyBorder="1"/>
    <xf numFmtId="0" fontId="2" fillId="2" borderId="0" xfId="0" applyFont="1" applyFill="1" applyAlignment="1">
      <alignment horizontal="center" wrapText="1"/>
    </xf>
    <xf numFmtId="0" fontId="2" fillId="2" borderId="0" xfId="0" applyFont="1" applyFill="1" applyAlignment="1">
      <alignment horizont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8" fillId="0" borderId="0" xfId="0" applyFont="1" applyAlignment="1">
      <alignment horizontal="center"/>
    </xf>
    <xf numFmtId="0" fontId="8" fillId="0" borderId="13" xfId="0" applyFont="1" applyBorder="1" applyAlignment="1">
      <alignment horizontal="center"/>
    </xf>
    <xf numFmtId="0" fontId="7" fillId="0" borderId="14" xfId="0" applyFont="1" applyBorder="1" applyAlignment="1">
      <alignment vertical="center"/>
    </xf>
    <xf numFmtId="0" fontId="7" fillId="0" borderId="15" xfId="0" applyFont="1" applyBorder="1" applyAlignment="1">
      <alignment vertical="center"/>
    </xf>
    <xf numFmtId="0" fontId="8" fillId="0" borderId="1" xfId="0" applyFont="1" applyBorder="1" applyAlignment="1">
      <alignment horizontal="center"/>
    </xf>
    <xf numFmtId="0" fontId="8" fillId="0" borderId="5" xfId="0" applyFont="1" applyBorder="1" applyAlignment="1">
      <alignment horizontal="center"/>
    </xf>
    <xf numFmtId="0" fontId="8" fillId="0" borderId="16" xfId="0" applyFont="1" applyBorder="1" applyAlignment="1">
      <alignment wrapText="1"/>
    </xf>
    <xf numFmtId="0" fontId="8" fillId="0" borderId="17" xfId="0" applyFont="1" applyBorder="1" applyAlignment="1">
      <alignment wrapText="1"/>
    </xf>
    <xf numFmtId="0" fontId="5" fillId="0" borderId="18" xfId="0" applyFont="1" applyBorder="1" applyAlignment="1">
      <alignment horizontal="center"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5" xfId="0" applyFont="1" applyFill="1" applyBorder="1" applyAlignment="1">
      <alignment horizontal="left" vertical="center"/>
    </xf>
    <xf numFmtId="0" fontId="7" fillId="0" borderId="15" xfId="0" applyFont="1" applyFill="1" applyBorder="1" applyAlignment="1">
      <alignment vertical="center"/>
    </xf>
    <xf numFmtId="0" fontId="8" fillId="0" borderId="6" xfId="0" applyFont="1" applyFill="1" applyBorder="1"/>
    <xf numFmtId="0" fontId="8" fillId="0" borderId="15" xfId="0" applyFont="1" applyBorder="1"/>
    <xf numFmtId="0" fontId="5" fillId="0" borderId="6" xfId="1" applyFont="1" applyBorder="1" applyAlignment="1">
      <alignment horizontal="center" vertical="center" wrapText="1"/>
    </xf>
    <xf numFmtId="0" fontId="8" fillId="0" borderId="6" xfId="0" applyFont="1" applyFill="1" applyBorder="1" applyAlignment="1">
      <alignment wrapText="1"/>
    </xf>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8" fillId="0" borderId="6" xfId="0" applyFont="1" applyBorder="1" applyAlignment="1">
      <alignment wrapText="1"/>
    </xf>
  </cellXfs>
  <cellStyles count="2">
    <cellStyle name="Normal" xfId="0" builtinId="0"/>
    <cellStyle name="Normal 2 2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A%20Airbus%20Structures%20-%20Variation%20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STRUCTURES"/>
      <sheetName val="Applicability"/>
    </sheetNames>
    <sheetDataSet>
      <sheetData sheetId="0"/>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M74"/>
  <sheetViews>
    <sheetView topLeftCell="A14" zoomScale="80" zoomScaleNormal="80" workbookViewId="0">
      <selection activeCell="L14" sqref="L14"/>
    </sheetView>
  </sheetViews>
  <sheetFormatPr defaultColWidth="11.5703125" defaultRowHeight="15" x14ac:dyDescent="0.25"/>
  <cols>
    <col min="1" max="1" width="20.28515625" style="36" customWidth="1"/>
    <col min="2" max="2" width="16" style="36" customWidth="1"/>
    <col min="3" max="3" width="24" style="36" customWidth="1"/>
    <col min="4" max="4" width="50.85546875" style="75" customWidth="1"/>
    <col min="5" max="5" width="16.28515625" style="18" customWidth="1"/>
    <col min="6" max="6" width="15.140625" style="18" customWidth="1"/>
    <col min="7" max="7" width="40.28515625" style="18" customWidth="1"/>
    <col min="8" max="9" width="22" style="18" customWidth="1"/>
    <col min="10" max="10" width="18.7109375" style="42" bestFit="1" customWidth="1"/>
    <col min="11" max="11" width="21.28515625" style="61" customWidth="1"/>
    <col min="12" max="12" width="20" style="18" customWidth="1"/>
    <col min="13" max="13" width="21.28515625" style="18" customWidth="1"/>
    <col min="14" max="16384" width="11.5703125" style="18"/>
  </cols>
  <sheetData>
    <row r="1" spans="1:13" x14ac:dyDescent="0.25">
      <c r="A1" s="10"/>
      <c r="B1" s="6"/>
      <c r="C1" s="6"/>
      <c r="D1" s="2"/>
      <c r="E1" s="2"/>
      <c r="F1" s="2"/>
      <c r="G1" s="3"/>
      <c r="H1" s="3"/>
      <c r="I1" s="3"/>
      <c r="J1" s="15"/>
      <c r="K1" s="14"/>
    </row>
    <row r="2" spans="1:13" ht="30.6" customHeight="1" x14ac:dyDescent="0.25">
      <c r="A2" s="81" t="s">
        <v>15</v>
      </c>
      <c r="B2" s="82"/>
      <c r="C2" s="82"/>
      <c r="D2" s="82"/>
      <c r="E2" s="82"/>
      <c r="F2" s="82"/>
      <c r="G2" s="82"/>
      <c r="H2" s="82"/>
      <c r="I2" s="82"/>
      <c r="J2" s="83"/>
      <c r="K2" s="82"/>
    </row>
    <row r="3" spans="1:13" x14ac:dyDescent="0.25">
      <c r="A3" s="10"/>
      <c r="B3" s="6"/>
      <c r="C3" s="10"/>
      <c r="D3" s="11"/>
      <c r="E3" s="1"/>
      <c r="F3" s="1"/>
      <c r="G3" s="6"/>
      <c r="H3" s="6"/>
      <c r="I3" s="6"/>
      <c r="J3" s="16"/>
      <c r="K3" s="14"/>
    </row>
    <row r="4" spans="1:13" x14ac:dyDescent="0.25">
      <c r="A4" s="10"/>
      <c r="B4" s="6"/>
      <c r="C4" s="10"/>
      <c r="D4" s="11"/>
      <c r="E4" s="1"/>
      <c r="F4" s="1"/>
      <c r="G4" s="6"/>
      <c r="H4" s="6"/>
      <c r="I4" s="6"/>
      <c r="J4" s="16"/>
      <c r="K4" s="14"/>
    </row>
    <row r="5" spans="1:13" x14ac:dyDescent="0.25">
      <c r="A5" s="10"/>
      <c r="B5" s="50" t="s">
        <v>0</v>
      </c>
      <c r="C5" s="10"/>
      <c r="D5" s="11"/>
      <c r="E5" s="1"/>
      <c r="F5" s="1"/>
      <c r="G5" s="6"/>
      <c r="H5" s="6"/>
      <c r="I5" s="6"/>
      <c r="J5" s="16"/>
      <c r="K5" s="14"/>
    </row>
    <row r="6" spans="1:13" x14ac:dyDescent="0.25">
      <c r="A6" s="10"/>
      <c r="B6" s="50" t="s">
        <v>497</v>
      </c>
      <c r="C6" s="10"/>
      <c r="D6" s="11"/>
      <c r="E6" s="1"/>
      <c r="F6" s="1"/>
      <c r="G6" s="6"/>
      <c r="H6" s="6"/>
      <c r="I6" s="6"/>
      <c r="J6" s="16"/>
      <c r="K6" s="14"/>
    </row>
    <row r="7" spans="1:13" x14ac:dyDescent="0.25">
      <c r="A7" s="10"/>
      <c r="B7" s="50" t="s">
        <v>1</v>
      </c>
      <c r="C7" s="10"/>
      <c r="D7" s="11"/>
      <c r="E7" s="1"/>
      <c r="F7" s="1"/>
      <c r="G7" s="6"/>
      <c r="H7" s="6"/>
      <c r="I7" s="6"/>
      <c r="J7" s="16"/>
      <c r="K7" s="14"/>
    </row>
    <row r="8" spans="1:13" x14ac:dyDescent="0.25">
      <c r="A8" s="10"/>
      <c r="B8" s="50" t="s">
        <v>2</v>
      </c>
      <c r="C8" s="10"/>
      <c r="D8" s="11"/>
      <c r="E8" s="1"/>
      <c r="F8" s="1"/>
      <c r="G8" s="6"/>
      <c r="H8" s="6"/>
      <c r="I8" s="6"/>
      <c r="J8" s="16"/>
      <c r="K8" s="14"/>
    </row>
    <row r="9" spans="1:13" ht="15.75" thickBot="1" x14ac:dyDescent="0.3">
      <c r="A9" s="10"/>
      <c r="B9" s="50" t="s">
        <v>3</v>
      </c>
      <c r="C9" s="10"/>
      <c r="D9" s="11"/>
      <c r="E9" s="1"/>
      <c r="F9" s="1"/>
      <c r="G9" s="6"/>
      <c r="H9" s="6"/>
      <c r="I9" s="6"/>
      <c r="J9" s="16"/>
      <c r="K9" s="14"/>
      <c r="L9" s="86" t="s">
        <v>559</v>
      </c>
      <c r="M9" s="86"/>
    </row>
    <row r="10" spans="1:13" ht="15.75" thickBot="1" x14ac:dyDescent="0.3">
      <c r="A10" s="10"/>
      <c r="C10" s="10"/>
      <c r="D10" s="11"/>
      <c r="E10" s="1"/>
      <c r="F10" s="1"/>
      <c r="G10" s="6"/>
      <c r="H10" s="6"/>
      <c r="I10" s="6"/>
      <c r="J10" s="16"/>
      <c r="K10" s="14"/>
      <c r="L10" s="89" t="s">
        <v>561</v>
      </c>
      <c r="M10" s="90"/>
    </row>
    <row r="11" spans="1:13" ht="39" thickBot="1" x14ac:dyDescent="0.3">
      <c r="A11" s="21" t="s">
        <v>4</v>
      </c>
      <c r="B11" s="21" t="s">
        <v>5</v>
      </c>
      <c r="C11" s="21" t="s">
        <v>6</v>
      </c>
      <c r="D11" s="21" t="s">
        <v>7</v>
      </c>
      <c r="E11" s="7" t="s">
        <v>8</v>
      </c>
      <c r="F11" s="7" t="s">
        <v>9</v>
      </c>
      <c r="G11" s="21" t="s">
        <v>10</v>
      </c>
      <c r="H11" s="20" t="s">
        <v>11</v>
      </c>
      <c r="I11" s="21" t="s">
        <v>12</v>
      </c>
      <c r="J11" s="21" t="s">
        <v>13</v>
      </c>
      <c r="K11" s="20" t="s">
        <v>14</v>
      </c>
      <c r="L11" s="7" t="s">
        <v>8</v>
      </c>
      <c r="M11" s="7" t="s">
        <v>9</v>
      </c>
    </row>
    <row r="12" spans="1:13" ht="39" hidden="1" thickBot="1" x14ac:dyDescent="0.3">
      <c r="A12" s="34" t="s">
        <v>28</v>
      </c>
      <c r="B12" s="34" t="s">
        <v>83</v>
      </c>
      <c r="C12" s="34" t="s">
        <v>84</v>
      </c>
      <c r="D12" s="64" t="s">
        <v>85</v>
      </c>
      <c r="E12" s="34" t="s">
        <v>61</v>
      </c>
      <c r="F12" s="34" t="s">
        <v>86</v>
      </c>
      <c r="G12" s="34" t="s">
        <v>63</v>
      </c>
      <c r="H12" s="35" t="s">
        <v>21</v>
      </c>
      <c r="I12" s="45"/>
      <c r="J12" s="28" t="s">
        <v>82</v>
      </c>
      <c r="K12" s="87" t="s">
        <v>391</v>
      </c>
      <c r="L12" s="91" t="str">
        <f>VLOOKUP($B12,'SECTION 3-2 - ALTERNATIVE (LR)'!$B$12:$F$92,4)</f>
        <v>40000 FC</v>
      </c>
      <c r="M12" s="92" t="str">
        <f>VLOOKUP($B12,'SECTION 3-2 - ALTERNATIVE (LR)'!$B$12:$F$92,5)</f>
        <v>6800 FC</v>
      </c>
    </row>
    <row r="13" spans="1:13" ht="45.75" hidden="1" thickBot="1" x14ac:dyDescent="0.3">
      <c r="A13" s="34" t="s">
        <v>28</v>
      </c>
      <c r="B13" s="34" t="s">
        <v>87</v>
      </c>
      <c r="C13" s="34" t="s">
        <v>88</v>
      </c>
      <c r="D13" s="63" t="s">
        <v>89</v>
      </c>
      <c r="E13" s="34" t="s">
        <v>90</v>
      </c>
      <c r="F13" s="34" t="s">
        <v>91</v>
      </c>
      <c r="G13" s="34" t="s">
        <v>92</v>
      </c>
      <c r="H13" s="35" t="s">
        <v>21</v>
      </c>
      <c r="I13" s="45"/>
      <c r="J13" s="28" t="s">
        <v>82</v>
      </c>
      <c r="K13" s="87" t="s">
        <v>391</v>
      </c>
      <c r="L13" s="91" t="str">
        <f>VLOOKUP($B13,'SECTION 3-2 - ALTERNATIVE (LR)'!$B$12:$F$92,4)</f>
        <v>18500 FC
OR
63500 FH</v>
      </c>
      <c r="M13" s="92" t="str">
        <f>VLOOKUP($B13,'SECTION 3-2 - ALTERNATIVE (LR)'!$B$12:$F$92,5)</f>
        <v>3200 FC
OR
11200 FH</v>
      </c>
    </row>
    <row r="14" spans="1:13" ht="230.25" thickBot="1" x14ac:dyDescent="0.3">
      <c r="A14" s="13" t="s">
        <v>16</v>
      </c>
      <c r="B14" s="13" t="s">
        <v>208</v>
      </c>
      <c r="C14" s="13" t="s">
        <v>542</v>
      </c>
      <c r="D14" s="66" t="s">
        <v>543</v>
      </c>
      <c r="E14" s="13" t="s">
        <v>544</v>
      </c>
      <c r="F14" s="13" t="s">
        <v>209</v>
      </c>
      <c r="G14" s="13" t="s">
        <v>511</v>
      </c>
      <c r="H14" s="67" t="s">
        <v>21</v>
      </c>
      <c r="I14" s="65" t="s">
        <v>482</v>
      </c>
      <c r="J14" s="52" t="s">
        <v>82</v>
      </c>
      <c r="K14" s="60" t="s">
        <v>396</v>
      </c>
      <c r="L14" s="91">
        <f>'[1]3-STRUCTURES'!$G$1951</f>
        <v>0</v>
      </c>
      <c r="M14" s="92" t="str">
        <f>VLOOKUP($B14,'SECTION 3-2 - ALTERNATIVE (LR)'!$B$12:$F$92,5)</f>
        <v>5400 FC
OR
32800 FH</v>
      </c>
    </row>
    <row r="15" spans="1:13" ht="230.25" thickBot="1" x14ac:dyDescent="0.3">
      <c r="A15" s="13" t="s">
        <v>16</v>
      </c>
      <c r="B15" s="13" t="s">
        <v>394</v>
      </c>
      <c r="C15" s="13" t="s">
        <v>542</v>
      </c>
      <c r="D15" s="66" t="s">
        <v>512</v>
      </c>
      <c r="E15" s="13" t="s">
        <v>545</v>
      </c>
      <c r="F15" s="13" t="s">
        <v>395</v>
      </c>
      <c r="G15" s="13" t="s">
        <v>546</v>
      </c>
      <c r="H15" s="67" t="s">
        <v>21</v>
      </c>
      <c r="I15" s="65" t="s">
        <v>482</v>
      </c>
      <c r="J15" s="52" t="s">
        <v>82</v>
      </c>
      <c r="K15" s="60" t="s">
        <v>401</v>
      </c>
      <c r="L15" s="91" t="str">
        <f>VLOOKUP($B15,'SECTION 3-2 - ALTERNATIVE (LR)'!$B$12:$F$92,4)</f>
        <v>17700 FC
OR
115500 FH</v>
      </c>
      <c r="M15" s="92" t="str">
        <f>VLOOKUP($B15,'SECTION 3-2 - ALTERNATIVE (LR)'!$B$12:$F$92,5)</f>
        <v>5800 FC
OR
37900 FH</v>
      </c>
    </row>
    <row r="16" spans="1:13" ht="230.25" thickBot="1" x14ac:dyDescent="0.3">
      <c r="A16" s="13" t="s">
        <v>16</v>
      </c>
      <c r="B16" s="13" t="s">
        <v>397</v>
      </c>
      <c r="C16" s="13" t="s">
        <v>542</v>
      </c>
      <c r="D16" s="66" t="s">
        <v>547</v>
      </c>
      <c r="E16" s="13" t="s">
        <v>548</v>
      </c>
      <c r="F16" s="13" t="s">
        <v>373</v>
      </c>
      <c r="G16" s="13" t="s">
        <v>514</v>
      </c>
      <c r="H16" s="67" t="s">
        <v>21</v>
      </c>
      <c r="I16" s="65" t="s">
        <v>482</v>
      </c>
      <c r="J16" s="52" t="s">
        <v>82</v>
      </c>
      <c r="K16" s="60" t="s">
        <v>400</v>
      </c>
      <c r="L16" s="91" t="str">
        <f>VLOOKUP($B16,'SECTION 3-2 - ALTERNATIVE (LR)'!$B$12:$F$92,4)</f>
        <v>13000 FC
OR
78100 FH</v>
      </c>
      <c r="M16" s="92" t="str">
        <f>VLOOKUP($B16,'SECTION 3-2 - ALTERNATIVE (LR)'!$B$12:$F$92,5)</f>
        <v>4400 FC
OR
26800 FH</v>
      </c>
    </row>
    <row r="17" spans="1:13" ht="230.25" thickBot="1" x14ac:dyDescent="0.3">
      <c r="A17" s="13" t="s">
        <v>16</v>
      </c>
      <c r="B17" s="13" t="s">
        <v>398</v>
      </c>
      <c r="C17" s="13" t="s">
        <v>542</v>
      </c>
      <c r="D17" s="66" t="s">
        <v>549</v>
      </c>
      <c r="E17" s="13" t="s">
        <v>480</v>
      </c>
      <c r="F17" s="13" t="s">
        <v>481</v>
      </c>
      <c r="G17" s="13" t="s">
        <v>399</v>
      </c>
      <c r="H17" s="67" t="s">
        <v>21</v>
      </c>
      <c r="I17" s="65" t="s">
        <v>482</v>
      </c>
      <c r="J17" s="52" t="s">
        <v>82</v>
      </c>
      <c r="K17" s="60" t="s">
        <v>402</v>
      </c>
      <c r="L17" s="91" t="str">
        <f>VLOOKUP($B17,'SECTION 3-2 - ALTERNATIVE (LR)'!$B$12:$F$92,4)</f>
        <v>13300 FC 
OR 
80100 FH</v>
      </c>
      <c r="M17" s="92" t="str">
        <f>VLOOKUP($B17,'SECTION 3-2 - ALTERNATIVE (LR)'!$B$12:$F$92,5)</f>
        <v>4500 FC 
OR
27200 FH</v>
      </c>
    </row>
    <row r="18" spans="1:13" ht="15.75" hidden="1" thickBot="1" x14ac:dyDescent="0.3">
      <c r="A18" s="34" t="s">
        <v>24</v>
      </c>
      <c r="B18" s="34" t="s">
        <v>517</v>
      </c>
      <c r="C18" s="68"/>
      <c r="D18" s="62" t="s">
        <v>40</v>
      </c>
      <c r="E18" s="69"/>
      <c r="F18" s="69"/>
      <c r="G18" s="69"/>
      <c r="H18" s="70"/>
      <c r="I18" s="47"/>
      <c r="J18" s="28" t="s">
        <v>82</v>
      </c>
      <c r="K18" s="56" t="s">
        <v>198</v>
      </c>
      <c r="L18" s="91">
        <f>VLOOKUP($B18,'SECTION 3-2 - ALTERNATIVE (LR)'!$B$12:$F$92,4)</f>
        <v>0</v>
      </c>
      <c r="M18" s="92">
        <f>VLOOKUP($B18,'SECTION 3-2 - ALTERNATIVE (LR)'!$B$12:$F$92,5)</f>
        <v>0</v>
      </c>
    </row>
    <row r="19" spans="1:13" ht="15.75" hidden="1" thickBot="1" x14ac:dyDescent="0.3">
      <c r="A19" s="34" t="s">
        <v>24</v>
      </c>
      <c r="B19" s="34" t="s">
        <v>518</v>
      </c>
      <c r="C19" s="68"/>
      <c r="D19" s="62" t="s">
        <v>40</v>
      </c>
      <c r="E19" s="69"/>
      <c r="F19" s="69"/>
      <c r="G19" s="69"/>
      <c r="H19" s="70"/>
      <c r="I19" s="47"/>
      <c r="J19" s="28" t="s">
        <v>82</v>
      </c>
      <c r="K19" s="56" t="s">
        <v>198</v>
      </c>
      <c r="L19" s="91">
        <f>VLOOKUP($B19,'SECTION 3-2 - ALTERNATIVE (LR)'!$B$12:$F$92,4)</f>
        <v>0</v>
      </c>
      <c r="M19" s="92">
        <f>VLOOKUP($B19,'SECTION 3-2 - ALTERNATIVE (LR)'!$B$12:$F$92,5)</f>
        <v>0</v>
      </c>
    </row>
    <row r="20" spans="1:13" ht="15.75" hidden="1" thickBot="1" x14ac:dyDescent="0.3">
      <c r="A20" s="34" t="s">
        <v>24</v>
      </c>
      <c r="B20" s="34" t="s">
        <v>519</v>
      </c>
      <c r="C20" s="68"/>
      <c r="D20" s="62" t="s">
        <v>40</v>
      </c>
      <c r="E20" s="69"/>
      <c r="F20" s="69"/>
      <c r="G20" s="69"/>
      <c r="H20" s="70"/>
      <c r="I20" s="47"/>
      <c r="J20" s="28" t="s">
        <v>82</v>
      </c>
      <c r="K20" s="56" t="s">
        <v>198</v>
      </c>
      <c r="L20" s="91">
        <f>VLOOKUP($B20,'SECTION 3-2 - ALTERNATIVE (LR)'!$B$12:$F$92,4)</f>
        <v>0</v>
      </c>
      <c r="M20" s="92">
        <f>VLOOKUP($B20,'SECTION 3-2 - ALTERNATIVE (LR)'!$B$12:$F$92,5)</f>
        <v>0</v>
      </c>
    </row>
    <row r="21" spans="1:13" ht="77.25" hidden="1" thickBot="1" x14ac:dyDescent="0.3">
      <c r="A21" s="34" t="s">
        <v>28</v>
      </c>
      <c r="B21" s="34" t="s">
        <v>104</v>
      </c>
      <c r="C21" s="34" t="s">
        <v>105</v>
      </c>
      <c r="D21" s="62" t="s">
        <v>106</v>
      </c>
      <c r="E21" s="34" t="s">
        <v>107</v>
      </c>
      <c r="F21" s="34" t="s">
        <v>108</v>
      </c>
      <c r="G21" s="34" t="s">
        <v>98</v>
      </c>
      <c r="H21" s="35" t="s">
        <v>21</v>
      </c>
      <c r="I21" s="47"/>
      <c r="J21" s="28" t="s">
        <v>82</v>
      </c>
      <c r="K21" s="88" t="s">
        <v>391</v>
      </c>
      <c r="L21" s="91" t="str">
        <f>VLOOKUP($B21,'SECTION 3-2 - ALTERNATIVE (LR)'!$B$12:$F$92,4)</f>
        <v>32100 FC
OR
192600 FH</v>
      </c>
      <c r="M21" s="92" t="str">
        <f>VLOOKUP($B21,'SECTION 3-2 - ALTERNATIVE (LR)'!$B$12:$F$92,5)</f>
        <v>8500 FC
OR
51500 FH</v>
      </c>
    </row>
    <row r="22" spans="1:13" ht="77.25" hidden="1" thickBot="1" x14ac:dyDescent="0.3">
      <c r="A22" s="34" t="s">
        <v>28</v>
      </c>
      <c r="B22" s="34" t="s">
        <v>109</v>
      </c>
      <c r="C22" s="34" t="s">
        <v>105</v>
      </c>
      <c r="D22" s="62" t="s">
        <v>110</v>
      </c>
      <c r="E22" s="34" t="s">
        <v>111</v>
      </c>
      <c r="F22" s="34" t="s">
        <v>112</v>
      </c>
      <c r="G22" s="34" t="s">
        <v>113</v>
      </c>
      <c r="H22" s="35" t="s">
        <v>21</v>
      </c>
      <c r="I22" s="47"/>
      <c r="J22" s="28" t="s">
        <v>82</v>
      </c>
      <c r="K22" s="88" t="s">
        <v>391</v>
      </c>
      <c r="L22" s="91" t="str">
        <f>VLOOKUP($B22,'SECTION 3-2 - ALTERNATIVE (LR)'!$B$12:$F$92,4)</f>
        <v>27200 FC
OR
163600 FH</v>
      </c>
      <c r="M22" s="92" t="str">
        <f>VLOOKUP($B22,'SECTION 3-2 - ALTERNATIVE (LR)'!$B$12:$F$92,5)</f>
        <v>7000 FC
OR
42300 FH</v>
      </c>
    </row>
    <row r="23" spans="1:13" ht="77.25" hidden="1" thickBot="1" x14ac:dyDescent="0.3">
      <c r="A23" s="34" t="s">
        <v>28</v>
      </c>
      <c r="B23" s="34" t="s">
        <v>114</v>
      </c>
      <c r="C23" s="34" t="s">
        <v>115</v>
      </c>
      <c r="D23" s="62" t="s">
        <v>116</v>
      </c>
      <c r="E23" s="34" t="s">
        <v>478</v>
      </c>
      <c r="F23" s="34" t="s">
        <v>479</v>
      </c>
      <c r="G23" s="34" t="s">
        <v>117</v>
      </c>
      <c r="H23" s="35" t="s">
        <v>21</v>
      </c>
      <c r="I23" s="65" t="s">
        <v>482</v>
      </c>
      <c r="J23" s="28" t="s">
        <v>82</v>
      </c>
      <c r="K23" s="88" t="s">
        <v>391</v>
      </c>
      <c r="L23" s="91" t="str">
        <f>VLOOKUP($B23,'SECTION 3-2 - ALTERNATIVE (LR)'!$B$12:$F$92,4)</f>
        <v>27900 FC 
OR 
167600 FH</v>
      </c>
      <c r="M23" s="92" t="str">
        <f>VLOOKUP($B23,'SECTION 3-2 - ALTERNATIVE (LR)'!$B$12:$F$92,5)</f>
        <v>7100 FC 
OR
43000 FH</v>
      </c>
    </row>
    <row r="24" spans="1:13" ht="15.75" hidden="1" thickBot="1" x14ac:dyDescent="0.3">
      <c r="A24" s="34" t="s">
        <v>24</v>
      </c>
      <c r="B24" s="34" t="s">
        <v>520</v>
      </c>
      <c r="C24" s="68"/>
      <c r="D24" s="62" t="s">
        <v>40</v>
      </c>
      <c r="E24" s="69"/>
      <c r="F24" s="69"/>
      <c r="G24" s="69"/>
      <c r="H24" s="70"/>
      <c r="I24" s="47"/>
      <c r="J24" s="28" t="s">
        <v>82</v>
      </c>
      <c r="K24" s="56" t="s">
        <v>198</v>
      </c>
      <c r="L24" s="91">
        <f>VLOOKUP($B24,'SECTION 3-2 - ALTERNATIVE (LR)'!$B$12:$F$92,4)</f>
        <v>0</v>
      </c>
      <c r="M24" s="92">
        <f>VLOOKUP($B24,'SECTION 3-2 - ALTERNATIVE (LR)'!$B$12:$F$92,5)</f>
        <v>0</v>
      </c>
    </row>
    <row r="25" spans="1:13" ht="15.75" hidden="1" thickBot="1" x14ac:dyDescent="0.3">
      <c r="A25" s="34" t="s">
        <v>24</v>
      </c>
      <c r="B25" s="34" t="s">
        <v>521</v>
      </c>
      <c r="C25" s="68"/>
      <c r="D25" s="62" t="s">
        <v>40</v>
      </c>
      <c r="E25" s="69"/>
      <c r="F25" s="69"/>
      <c r="G25" s="69"/>
      <c r="H25" s="70"/>
      <c r="I25" s="47"/>
      <c r="J25" s="28" t="s">
        <v>82</v>
      </c>
      <c r="K25" s="56" t="s">
        <v>198</v>
      </c>
      <c r="L25" s="91">
        <f>VLOOKUP($B25,'SECTION 3-2 - ALTERNATIVE (LR)'!$B$12:$F$92,4)</f>
        <v>0</v>
      </c>
      <c r="M25" s="92">
        <f>VLOOKUP($B25,'SECTION 3-2 - ALTERNATIVE (LR)'!$B$12:$F$92,5)</f>
        <v>0</v>
      </c>
    </row>
    <row r="26" spans="1:13" ht="15.75" hidden="1" thickBot="1" x14ac:dyDescent="0.3">
      <c r="A26" s="34" t="s">
        <v>24</v>
      </c>
      <c r="B26" s="34" t="s">
        <v>522</v>
      </c>
      <c r="C26" s="68"/>
      <c r="D26" s="62" t="s">
        <v>40</v>
      </c>
      <c r="E26" s="69"/>
      <c r="F26" s="69"/>
      <c r="G26" s="69"/>
      <c r="H26" s="70"/>
      <c r="I26" s="47"/>
      <c r="J26" s="28" t="s">
        <v>82</v>
      </c>
      <c r="K26" s="56" t="s">
        <v>198</v>
      </c>
      <c r="L26" s="91">
        <f>VLOOKUP($B26,'SECTION 3-2 - ALTERNATIVE (LR)'!$B$12:$F$92,4)</f>
        <v>0</v>
      </c>
      <c r="M26" s="92">
        <f>VLOOKUP($B26,'SECTION 3-2 - ALTERNATIVE (LR)'!$B$12:$F$92,5)</f>
        <v>0</v>
      </c>
    </row>
    <row r="27" spans="1:13" ht="15.75" hidden="1" thickBot="1" x14ac:dyDescent="0.3">
      <c r="A27" s="34" t="s">
        <v>24</v>
      </c>
      <c r="B27" s="34" t="s">
        <v>523</v>
      </c>
      <c r="C27" s="68"/>
      <c r="D27" s="62" t="s">
        <v>40</v>
      </c>
      <c r="E27" s="69"/>
      <c r="F27" s="69"/>
      <c r="G27" s="69"/>
      <c r="H27" s="70"/>
      <c r="I27" s="47"/>
      <c r="J27" s="28" t="s">
        <v>82</v>
      </c>
      <c r="K27" s="56" t="s">
        <v>198</v>
      </c>
      <c r="L27" s="91">
        <f>VLOOKUP($B27,'SECTION 3-2 - ALTERNATIVE (LR)'!$B$12:$F$92,4)</f>
        <v>0</v>
      </c>
      <c r="M27" s="92">
        <f>VLOOKUP($B27,'SECTION 3-2 - ALTERNATIVE (LR)'!$B$12:$F$92,5)</f>
        <v>0</v>
      </c>
    </row>
    <row r="28" spans="1:13" ht="15.75" hidden="1" thickBot="1" x14ac:dyDescent="0.3">
      <c r="A28" s="34" t="s">
        <v>24</v>
      </c>
      <c r="B28" s="34" t="s">
        <v>524</v>
      </c>
      <c r="C28" s="68"/>
      <c r="D28" s="62" t="s">
        <v>40</v>
      </c>
      <c r="E28" s="69"/>
      <c r="F28" s="69"/>
      <c r="G28" s="69"/>
      <c r="H28" s="70"/>
      <c r="I28" s="47"/>
      <c r="J28" s="28" t="s">
        <v>82</v>
      </c>
      <c r="K28" s="56" t="s">
        <v>198</v>
      </c>
      <c r="L28" s="91">
        <f>VLOOKUP($B28,'SECTION 3-2 - ALTERNATIVE (LR)'!$B$12:$F$92,4)</f>
        <v>0</v>
      </c>
      <c r="M28" s="92">
        <f>VLOOKUP($B28,'SECTION 3-2 - ALTERNATIVE (LR)'!$B$12:$F$92,5)</f>
        <v>0</v>
      </c>
    </row>
    <row r="29" spans="1:13" ht="102.75" hidden="1" thickBot="1" x14ac:dyDescent="0.3">
      <c r="A29" s="34" t="s">
        <v>28</v>
      </c>
      <c r="B29" s="34" t="s">
        <v>118</v>
      </c>
      <c r="C29" s="34" t="s">
        <v>119</v>
      </c>
      <c r="D29" s="62" t="s">
        <v>120</v>
      </c>
      <c r="E29" s="34" t="s">
        <v>121</v>
      </c>
      <c r="F29" s="34" t="s">
        <v>122</v>
      </c>
      <c r="G29" s="34" t="s">
        <v>123</v>
      </c>
      <c r="H29" s="35" t="s">
        <v>21</v>
      </c>
      <c r="I29" s="65" t="s">
        <v>482</v>
      </c>
      <c r="J29" s="28" t="s">
        <v>82</v>
      </c>
      <c r="K29" s="88" t="s">
        <v>391</v>
      </c>
      <c r="L29" s="91" t="str">
        <f>VLOOKUP($B29,'SECTION 3-2 - ALTERNATIVE (LR)'!$B$12:$F$92,4)</f>
        <v>19500 FC
OR
117300 FH</v>
      </c>
      <c r="M29" s="92" t="str">
        <f>VLOOKUP($B29,'SECTION 3-2 - ALTERNATIVE (LR)'!$B$12:$F$92,5)</f>
        <v>4700 FC
OR
28200 FH</v>
      </c>
    </row>
    <row r="30" spans="1:13" ht="102.75" hidden="1" thickBot="1" x14ac:dyDescent="0.3">
      <c r="A30" s="34" t="s">
        <v>28</v>
      </c>
      <c r="B30" s="34" t="s">
        <v>124</v>
      </c>
      <c r="C30" s="34" t="s">
        <v>119</v>
      </c>
      <c r="D30" s="62" t="s">
        <v>125</v>
      </c>
      <c r="E30" s="34" t="s">
        <v>126</v>
      </c>
      <c r="F30" s="34" t="s">
        <v>122</v>
      </c>
      <c r="G30" s="34" t="s">
        <v>127</v>
      </c>
      <c r="H30" s="35" t="s">
        <v>21</v>
      </c>
      <c r="I30" s="65" t="s">
        <v>482</v>
      </c>
      <c r="J30" s="28" t="s">
        <v>82</v>
      </c>
      <c r="K30" s="88" t="s">
        <v>391</v>
      </c>
      <c r="L30" s="91" t="str">
        <f>VLOOKUP($B30,'SECTION 3-2 - ALTERNATIVE (LR)'!$B$12:$F$92,4)</f>
        <v>26200 FC 
OR 
157400 FH</v>
      </c>
      <c r="M30" s="92" t="str">
        <f>VLOOKUP($B30,'SECTION 3-2 - ALTERNATIVE (LR)'!$B$12:$F$92,5)</f>
        <v>4700 FC 
OR
28200 FH</v>
      </c>
    </row>
    <row r="31" spans="1:13" ht="77.25" hidden="1" thickBot="1" x14ac:dyDescent="0.3">
      <c r="A31" s="34" t="s">
        <v>28</v>
      </c>
      <c r="B31" s="34" t="s">
        <v>128</v>
      </c>
      <c r="C31" s="34" t="s">
        <v>129</v>
      </c>
      <c r="D31" s="62" t="s">
        <v>130</v>
      </c>
      <c r="E31" s="34" t="s">
        <v>476</v>
      </c>
      <c r="F31" s="34" t="s">
        <v>477</v>
      </c>
      <c r="G31" s="34" t="s">
        <v>433</v>
      </c>
      <c r="H31" s="35" t="s">
        <v>21</v>
      </c>
      <c r="I31" s="47"/>
      <c r="J31" s="28" t="s">
        <v>82</v>
      </c>
      <c r="K31" s="88" t="s">
        <v>391</v>
      </c>
      <c r="L31" s="91" t="str">
        <f>VLOOKUP($B31,'SECTION 3-2 - ALTERNATIVE (LR)'!$B$12:$F$92,4)</f>
        <v>33100 FC
OR
198900 FH</v>
      </c>
      <c r="M31" s="92" t="str">
        <f>VLOOKUP($B31,'SECTION 3-2 - ALTERNATIVE (LR)'!$B$12:$F$92,5)</f>
        <v>6300 FC
OR
38200 FH</v>
      </c>
    </row>
    <row r="32" spans="1:13" ht="102.75" hidden="1" thickBot="1" x14ac:dyDescent="0.3">
      <c r="A32" s="34" t="s">
        <v>28</v>
      </c>
      <c r="B32" s="34" t="s">
        <v>131</v>
      </c>
      <c r="C32" s="34" t="s">
        <v>119</v>
      </c>
      <c r="D32" s="62" t="s">
        <v>132</v>
      </c>
      <c r="E32" s="34" t="s">
        <v>133</v>
      </c>
      <c r="F32" s="34" t="s">
        <v>134</v>
      </c>
      <c r="G32" s="34" t="s">
        <v>135</v>
      </c>
      <c r="H32" s="35" t="s">
        <v>21</v>
      </c>
      <c r="I32" s="47"/>
      <c r="J32" s="28" t="s">
        <v>82</v>
      </c>
      <c r="K32" s="88" t="s">
        <v>391</v>
      </c>
      <c r="L32" s="91" t="str">
        <f>VLOOKUP($B32,'SECTION 3-2 - ALTERNATIVE (LR)'!$B$12:$F$92,4)</f>
        <v>30400 FC
OR
182600 FH</v>
      </c>
      <c r="M32" s="92" t="str">
        <f>VLOOKUP($B32,'SECTION 3-2 - ALTERNATIVE (LR)'!$B$12:$F$92,5)</f>
        <v>6300 FC
OR
38000 FH</v>
      </c>
    </row>
    <row r="33" spans="1:13" s="54" customFormat="1" ht="102.75" hidden="1" thickBot="1" x14ac:dyDescent="0.3">
      <c r="A33" s="34" t="s">
        <v>28</v>
      </c>
      <c r="B33" s="34" t="s">
        <v>136</v>
      </c>
      <c r="C33" s="34" t="s">
        <v>119</v>
      </c>
      <c r="D33" s="62" t="s">
        <v>137</v>
      </c>
      <c r="E33" s="34" t="s">
        <v>138</v>
      </c>
      <c r="F33" s="34" t="s">
        <v>139</v>
      </c>
      <c r="G33" s="34" t="s">
        <v>140</v>
      </c>
      <c r="H33" s="35" t="s">
        <v>21</v>
      </c>
      <c r="I33" s="47"/>
      <c r="J33" s="28" t="s">
        <v>82</v>
      </c>
      <c r="K33" s="88" t="s">
        <v>391</v>
      </c>
      <c r="L33" s="91" t="str">
        <f>VLOOKUP($B33,'SECTION 3-2 - ALTERNATIVE (LR)'!$B$12:$F$92,4)</f>
        <v>29700 FC OR 178200 FH</v>
      </c>
      <c r="M33" s="92" t="str">
        <f>VLOOKUP($B33,'SECTION 3-2 - ALTERNATIVE (LR)'!$B$12:$F$92,5)</f>
        <v>6200 FC OR
37400 FH</v>
      </c>
    </row>
    <row r="34" spans="1:13" s="54" customFormat="1" ht="15.75" hidden="1" thickBot="1" x14ac:dyDescent="0.3">
      <c r="A34" s="34" t="s">
        <v>24</v>
      </c>
      <c r="B34" s="34" t="s">
        <v>525</v>
      </c>
      <c r="C34" s="68"/>
      <c r="D34" s="62" t="s">
        <v>40</v>
      </c>
      <c r="E34" s="69"/>
      <c r="F34" s="69"/>
      <c r="G34" s="69"/>
      <c r="H34" s="70"/>
      <c r="I34" s="47"/>
      <c r="J34" s="28" t="s">
        <v>82</v>
      </c>
      <c r="K34" s="56" t="s">
        <v>198</v>
      </c>
      <c r="L34" s="91">
        <f>VLOOKUP($B34,'SECTION 3-2 - ALTERNATIVE (LR)'!$B$12:$F$92,4)</f>
        <v>0</v>
      </c>
      <c r="M34" s="92">
        <f>VLOOKUP($B34,'SECTION 3-2 - ALTERNATIVE (LR)'!$B$12:$F$92,5)</f>
        <v>0</v>
      </c>
    </row>
    <row r="35" spans="1:13" s="54" customFormat="1" ht="15.75" hidden="1" thickBot="1" x14ac:dyDescent="0.3">
      <c r="A35" s="34" t="s">
        <v>24</v>
      </c>
      <c r="B35" s="34" t="s">
        <v>526</v>
      </c>
      <c r="C35" s="68"/>
      <c r="D35" s="62" t="s">
        <v>40</v>
      </c>
      <c r="E35" s="69"/>
      <c r="F35" s="69"/>
      <c r="G35" s="69"/>
      <c r="H35" s="70"/>
      <c r="I35" s="47"/>
      <c r="J35" s="28" t="s">
        <v>82</v>
      </c>
      <c r="K35" s="56" t="s">
        <v>198</v>
      </c>
      <c r="L35" s="91">
        <f>VLOOKUP($B35,'SECTION 3-2 - ALTERNATIVE (LR)'!$B$12:$F$92,4)</f>
        <v>0</v>
      </c>
      <c r="M35" s="92">
        <f>VLOOKUP($B35,'SECTION 3-2 - ALTERNATIVE (LR)'!$B$12:$F$92,5)</f>
        <v>0</v>
      </c>
    </row>
    <row r="36" spans="1:13" s="54" customFormat="1" ht="15.75" hidden="1" thickBot="1" x14ac:dyDescent="0.3">
      <c r="A36" s="34" t="s">
        <v>24</v>
      </c>
      <c r="B36" s="34" t="s">
        <v>527</v>
      </c>
      <c r="C36" s="68"/>
      <c r="D36" s="62" t="s">
        <v>40</v>
      </c>
      <c r="E36" s="69"/>
      <c r="F36" s="69"/>
      <c r="G36" s="69"/>
      <c r="H36" s="70"/>
      <c r="I36" s="47"/>
      <c r="J36" s="28" t="s">
        <v>82</v>
      </c>
      <c r="K36" s="56" t="s">
        <v>198</v>
      </c>
      <c r="L36" s="91">
        <f>VLOOKUP($B36,'SECTION 3-2 - ALTERNATIVE (LR)'!$B$12:$F$92,4)</f>
        <v>0</v>
      </c>
      <c r="M36" s="92">
        <f>VLOOKUP($B36,'SECTION 3-2 - ALTERNATIVE (LR)'!$B$12:$F$92,5)</f>
        <v>0</v>
      </c>
    </row>
    <row r="37" spans="1:13" ht="15.75" hidden="1" thickBot="1" x14ac:dyDescent="0.3">
      <c r="A37" s="34" t="s">
        <v>24</v>
      </c>
      <c r="B37" s="34" t="s">
        <v>528</v>
      </c>
      <c r="C37" s="68"/>
      <c r="D37" s="62" t="s">
        <v>40</v>
      </c>
      <c r="E37" s="69"/>
      <c r="F37" s="69"/>
      <c r="G37" s="69"/>
      <c r="H37" s="70"/>
      <c r="I37" s="47"/>
      <c r="J37" s="28" t="s">
        <v>82</v>
      </c>
      <c r="K37" s="56" t="s">
        <v>198</v>
      </c>
      <c r="L37" s="91">
        <f>VLOOKUP($B37,'SECTION 3-2 - ALTERNATIVE (LR)'!$B$12:$F$92,4)</f>
        <v>0</v>
      </c>
      <c r="M37" s="92">
        <f>VLOOKUP($B37,'SECTION 3-2 - ALTERNATIVE (LR)'!$B$12:$F$92,5)</f>
        <v>0</v>
      </c>
    </row>
    <row r="38" spans="1:13" ht="77.25" hidden="1" thickBot="1" x14ac:dyDescent="0.3">
      <c r="A38" s="34" t="s">
        <v>28</v>
      </c>
      <c r="B38" s="34" t="s">
        <v>141</v>
      </c>
      <c r="C38" s="34" t="s">
        <v>80</v>
      </c>
      <c r="D38" s="62" t="s">
        <v>194</v>
      </c>
      <c r="E38" s="34" t="s">
        <v>470</v>
      </c>
      <c r="F38" s="34" t="s">
        <v>471</v>
      </c>
      <c r="G38" s="34" t="s">
        <v>189</v>
      </c>
      <c r="H38" s="35" t="s">
        <v>21</v>
      </c>
      <c r="I38" s="47"/>
      <c r="J38" s="28" t="s">
        <v>82</v>
      </c>
      <c r="K38" s="88" t="s">
        <v>391</v>
      </c>
      <c r="L38" s="91" t="str">
        <f>VLOOKUP($B38,'SECTION 3-2 - ALTERNATIVE (LR)'!$B$12:$F$92,4)</f>
        <v>28400 FC
OR
170900 FH</v>
      </c>
      <c r="M38" s="92" t="str">
        <f>VLOOKUP($B38,'SECTION 3-2 - ALTERNATIVE (LR)'!$B$12:$F$92,5)</f>
        <v>2000 FC
OR
12100 FH</v>
      </c>
    </row>
    <row r="39" spans="1:13" ht="102.75" hidden="1" thickBot="1" x14ac:dyDescent="0.3">
      <c r="A39" s="34" t="s">
        <v>28</v>
      </c>
      <c r="B39" s="34" t="s">
        <v>142</v>
      </c>
      <c r="C39" s="12" t="s">
        <v>65</v>
      </c>
      <c r="D39" s="62" t="s">
        <v>195</v>
      </c>
      <c r="E39" s="34" t="s">
        <v>143</v>
      </c>
      <c r="F39" s="34" t="s">
        <v>68</v>
      </c>
      <c r="G39" s="34" t="s">
        <v>144</v>
      </c>
      <c r="H39" s="35" t="s">
        <v>21</v>
      </c>
      <c r="I39" s="47"/>
      <c r="J39" s="28" t="s">
        <v>82</v>
      </c>
      <c r="K39" s="88" t="s">
        <v>391</v>
      </c>
      <c r="L39" s="91" t="str">
        <f>VLOOKUP($B39,'SECTION 3-2 - ALTERNATIVE (LR)'!$B$12:$F$92,4)</f>
        <v>28300 FC
OR
169900 FH</v>
      </c>
      <c r="M39" s="92" t="str">
        <f>VLOOKUP($B39,'SECTION 3-2 - ALTERNATIVE (LR)'!$B$12:$F$92,5)</f>
        <v>3300 FC
OR
20200 FH</v>
      </c>
    </row>
    <row r="40" spans="1:13" ht="102.75" hidden="1" thickBot="1" x14ac:dyDescent="0.3">
      <c r="A40" s="34" t="s">
        <v>28</v>
      </c>
      <c r="B40" s="34" t="s">
        <v>64</v>
      </c>
      <c r="C40" s="34" t="s">
        <v>65</v>
      </c>
      <c r="D40" s="62" t="s">
        <v>66</v>
      </c>
      <c r="E40" s="73" t="s">
        <v>67</v>
      </c>
      <c r="F40" s="73" t="s">
        <v>68</v>
      </c>
      <c r="G40" s="34" t="s">
        <v>69</v>
      </c>
      <c r="H40" s="74" t="s">
        <v>21</v>
      </c>
      <c r="I40" s="65" t="s">
        <v>482</v>
      </c>
      <c r="J40" s="28" t="s">
        <v>82</v>
      </c>
      <c r="K40" s="88" t="s">
        <v>391</v>
      </c>
      <c r="L40" s="91" t="str">
        <f>VLOOKUP($B40,'SECTION 3-2 - ALTERNATIVE (LR)'!$B$12:$F$92,4)</f>
        <v>26400 FC
OR
158600 FH</v>
      </c>
      <c r="M40" s="92" t="str">
        <f>VLOOKUP($B40,'SECTION 3-2 - ALTERNATIVE (LR)'!$B$12:$F$92,5)</f>
        <v>3300 FC
OR
20200 FH</v>
      </c>
    </row>
    <row r="41" spans="1:13" ht="128.25" thickBot="1" x14ac:dyDescent="0.3">
      <c r="A41" s="34" t="s">
        <v>16</v>
      </c>
      <c r="B41" s="34" t="s">
        <v>201</v>
      </c>
      <c r="C41" s="34" t="s">
        <v>211</v>
      </c>
      <c r="D41" s="62" t="s">
        <v>212</v>
      </c>
      <c r="E41" s="34" t="s">
        <v>531</v>
      </c>
      <c r="F41" s="34" t="s">
        <v>532</v>
      </c>
      <c r="G41" s="12" t="s">
        <v>504</v>
      </c>
      <c r="H41" s="35" t="s">
        <v>21</v>
      </c>
      <c r="I41" s="47"/>
      <c r="J41" s="28" t="s">
        <v>82</v>
      </c>
      <c r="K41" s="59" t="s">
        <v>430</v>
      </c>
      <c r="L41" s="91" t="str">
        <f>VLOOKUP($B41,'SECTION 3-2 - ALTERNATIVE (LR)'!$B$12:$F$92,4)</f>
        <v>30000 FC
OR
192300 FH</v>
      </c>
      <c r="M41" s="92" t="str">
        <f>VLOOKUP($B41,'SECTION 3-2 - ALTERNATIVE (LR)'!$B$12:$F$92,5)</f>
        <v>8500 FC
OR
55200 FH</v>
      </c>
    </row>
    <row r="42" spans="1:13" ht="102.75" thickBot="1" x14ac:dyDescent="0.3">
      <c r="A42" s="34" t="s">
        <v>16</v>
      </c>
      <c r="B42" s="34" t="s">
        <v>202</v>
      </c>
      <c r="C42" s="34" t="s">
        <v>211</v>
      </c>
      <c r="D42" s="62" t="s">
        <v>212</v>
      </c>
      <c r="E42" s="34" t="s">
        <v>533</v>
      </c>
      <c r="F42" s="34" t="s">
        <v>534</v>
      </c>
      <c r="G42" s="12" t="s">
        <v>535</v>
      </c>
      <c r="H42" s="35" t="s">
        <v>21</v>
      </c>
      <c r="I42" s="47"/>
      <c r="J42" s="28" t="s">
        <v>82</v>
      </c>
      <c r="K42" s="59" t="s">
        <v>431</v>
      </c>
      <c r="L42" s="91" t="str">
        <f>VLOOKUP($B42,'SECTION 3-2 - ALTERNATIVE (LR)'!$B$12:$F$92,4)</f>
        <v>27500 FC
OR
165300 FH</v>
      </c>
      <c r="M42" s="92" t="str">
        <f>VLOOKUP($B42,'SECTION 3-2 - ALTERNATIVE (LR)'!$B$12:$F$92,5)</f>
        <v>8100 FC
OR
48800 FH</v>
      </c>
    </row>
    <row r="43" spans="1:13" ht="64.5" thickBot="1" x14ac:dyDescent="0.3">
      <c r="A43" s="34" t="s">
        <v>16</v>
      </c>
      <c r="B43" s="34" t="s">
        <v>203</v>
      </c>
      <c r="C43" s="34" t="s">
        <v>211</v>
      </c>
      <c r="D43" s="62" t="s">
        <v>216</v>
      </c>
      <c r="E43" s="34" t="s">
        <v>536</v>
      </c>
      <c r="F43" s="34" t="s">
        <v>537</v>
      </c>
      <c r="G43" s="34" t="s">
        <v>507</v>
      </c>
      <c r="H43" s="35" t="s">
        <v>21</v>
      </c>
      <c r="I43" s="47"/>
      <c r="J43" s="28" t="s">
        <v>82</v>
      </c>
      <c r="K43" s="59" t="s">
        <v>204</v>
      </c>
      <c r="L43" s="91" t="str">
        <f>VLOOKUP($B43,'SECTION 3-2 - ALTERNATIVE (LR)'!$B$12:$F$92,4)</f>
        <v>36500 FC
OR
219100 FH</v>
      </c>
      <c r="M43" s="92" t="str">
        <f>VLOOKUP($B43,'SECTION 3-2 - ALTERNATIVE (LR)'!$B$12:$F$92,5)</f>
        <v>9100 FC
OR
55100 FH</v>
      </c>
    </row>
    <row r="44" spans="1:13" ht="102.75" thickBot="1" x14ac:dyDescent="0.3">
      <c r="A44" s="34" t="s">
        <v>16</v>
      </c>
      <c r="B44" s="34" t="s">
        <v>205</v>
      </c>
      <c r="C44" s="34" t="s">
        <v>211</v>
      </c>
      <c r="D44" s="62" t="s">
        <v>216</v>
      </c>
      <c r="E44" s="34" t="s">
        <v>191</v>
      </c>
      <c r="F44" s="34" t="s">
        <v>538</v>
      </c>
      <c r="G44" s="12" t="s">
        <v>508</v>
      </c>
      <c r="H44" s="35" t="s">
        <v>21</v>
      </c>
      <c r="I44" s="47"/>
      <c r="J44" s="28" t="s">
        <v>82</v>
      </c>
      <c r="K44" s="59" t="s">
        <v>429</v>
      </c>
      <c r="L44" s="91" t="str">
        <f>VLOOKUP($B44,'SECTION 3-2 - ALTERNATIVE (LR)'!$B$12:$F$92,4)</f>
        <v>30900 FC
OR
185800 FH</v>
      </c>
      <c r="M44" s="92" t="str">
        <f>VLOOKUP($B44,'SECTION 3-2 - ALTERNATIVE (LR)'!$B$12:$F$92,5)</f>
        <v>9000 FC
OR
54200 FH</v>
      </c>
    </row>
    <row r="45" spans="1:13" ht="115.5" thickBot="1" x14ac:dyDescent="0.3">
      <c r="A45" s="34" t="s">
        <v>16</v>
      </c>
      <c r="B45" s="34" t="s">
        <v>206</v>
      </c>
      <c r="C45" s="34" t="s">
        <v>211</v>
      </c>
      <c r="D45" s="62" t="s">
        <v>216</v>
      </c>
      <c r="E45" s="34" t="s">
        <v>539</v>
      </c>
      <c r="F45" s="34" t="s">
        <v>361</v>
      </c>
      <c r="G45" s="12" t="s">
        <v>506</v>
      </c>
      <c r="H45" s="35" t="s">
        <v>21</v>
      </c>
      <c r="I45" s="47"/>
      <c r="J45" s="28" t="s">
        <v>82</v>
      </c>
      <c r="K45" s="59" t="s">
        <v>428</v>
      </c>
      <c r="L45" s="91" t="str">
        <f>VLOOKUP($B45,'SECTION 3-2 - ALTERNATIVE (LR)'!$B$12:$F$92,4)</f>
        <v>25100 FC
OR
151000 FH</v>
      </c>
      <c r="M45" s="92" t="str">
        <f>VLOOKUP($B45,'SECTION 3-2 - ALTERNATIVE (LR)'!$B$12:$F$92,5)</f>
        <v>7100 FC
OR
42800 FH</v>
      </c>
    </row>
    <row r="46" spans="1:13" ht="64.5" thickBot="1" x14ac:dyDescent="0.3">
      <c r="A46" s="34" t="s">
        <v>16</v>
      </c>
      <c r="B46" s="34" t="s">
        <v>207</v>
      </c>
      <c r="C46" s="34" t="s">
        <v>211</v>
      </c>
      <c r="D46" s="62" t="s">
        <v>216</v>
      </c>
      <c r="E46" s="34" t="s">
        <v>540</v>
      </c>
      <c r="F46" s="34" t="s">
        <v>541</v>
      </c>
      <c r="G46" s="12" t="s">
        <v>509</v>
      </c>
      <c r="H46" s="35" t="s">
        <v>21</v>
      </c>
      <c r="I46" s="47"/>
      <c r="J46" s="28" t="s">
        <v>82</v>
      </c>
      <c r="K46" s="59" t="s">
        <v>427</v>
      </c>
      <c r="L46" s="91" t="str">
        <f>VLOOKUP($B46,'SECTION 3-2 - ALTERNATIVE (LR)'!$B$12:$F$92,4)</f>
        <v>27300 FC
OR
177500 FH</v>
      </c>
      <c r="M46" s="92" t="str">
        <f>VLOOKUP($B46,'SECTION 3-2 - ALTERNATIVE (LR)'!$B$12:$F$92,5)</f>
        <v>7400 FC
OR
48400 FH</v>
      </c>
    </row>
    <row r="47" spans="1:13" ht="77.25" thickBot="1" x14ac:dyDescent="0.3">
      <c r="A47" s="13" t="s">
        <v>16</v>
      </c>
      <c r="B47" s="13" t="s">
        <v>312</v>
      </c>
      <c r="C47" s="71" t="s">
        <v>550</v>
      </c>
      <c r="D47" s="66" t="s">
        <v>529</v>
      </c>
      <c r="E47" s="13" t="s">
        <v>551</v>
      </c>
      <c r="F47" s="13" t="s">
        <v>392</v>
      </c>
      <c r="G47" s="13" t="s">
        <v>530</v>
      </c>
      <c r="H47" s="67" t="s">
        <v>21</v>
      </c>
      <c r="I47" s="72"/>
      <c r="J47" s="52" t="s">
        <v>82</v>
      </c>
      <c r="K47" s="60" t="s">
        <v>393</v>
      </c>
      <c r="L47" s="91" t="str">
        <f>VLOOKUP($B47,'SECTION 3-2 - ALTERNATIVE (LR)'!$B$12:$F$92,4)</f>
        <v>22900 FC 
OR 
155000 FH</v>
      </c>
      <c r="M47" s="92" t="str">
        <f>VLOOKUP($B47,'SECTION 3-2 - ALTERNATIVE (LR)'!$B$12:$F$92,5)</f>
        <v>1200 FC 
OR
8300 FH</v>
      </c>
    </row>
    <row r="48" spans="1:13" ht="77.25" hidden="1" thickBot="1" x14ac:dyDescent="0.3">
      <c r="A48" s="34" t="s">
        <v>28</v>
      </c>
      <c r="B48" s="34" t="s">
        <v>145</v>
      </c>
      <c r="C48" s="12" t="s">
        <v>146</v>
      </c>
      <c r="D48" s="62" t="s">
        <v>147</v>
      </c>
      <c r="E48" s="34" t="s">
        <v>474</v>
      </c>
      <c r="F48" s="34" t="s">
        <v>475</v>
      </c>
      <c r="G48" s="34" t="s">
        <v>148</v>
      </c>
      <c r="H48" s="35" t="s">
        <v>21</v>
      </c>
      <c r="I48" s="47"/>
      <c r="J48" s="28" t="s">
        <v>82</v>
      </c>
      <c r="K48" s="88" t="s">
        <v>391</v>
      </c>
      <c r="L48" s="91" t="str">
        <f>VLOOKUP($B48,'SECTION 3-2 - ALTERNATIVE (LR)'!$B$12:$F$92,4)</f>
        <v>32200 FC
OR
218100 FH</v>
      </c>
      <c r="M48" s="92" t="str">
        <f>VLOOKUP($B48,'SECTION 3-2 - ALTERNATIVE (LR)'!$B$12:$F$92,5)</f>
        <v>6700 FC
OR
45900 FH</v>
      </c>
    </row>
    <row r="49" spans="1:13" ht="102.75" hidden="1" thickBot="1" x14ac:dyDescent="0.3">
      <c r="A49" s="34" t="s">
        <v>28</v>
      </c>
      <c r="B49" s="34" t="s">
        <v>149</v>
      </c>
      <c r="C49" s="12" t="s">
        <v>150</v>
      </c>
      <c r="D49" s="62" t="s">
        <v>147</v>
      </c>
      <c r="E49" s="34" t="s">
        <v>151</v>
      </c>
      <c r="F49" s="34" t="s">
        <v>152</v>
      </c>
      <c r="G49" s="34" t="s">
        <v>153</v>
      </c>
      <c r="H49" s="35" t="s">
        <v>21</v>
      </c>
      <c r="I49" s="47"/>
      <c r="J49" s="28" t="s">
        <v>82</v>
      </c>
      <c r="K49" s="88" t="s">
        <v>391</v>
      </c>
      <c r="L49" s="91" t="str">
        <f>VLOOKUP($B49,'SECTION 3-2 - ALTERNATIVE (LR)'!$B$12:$F$92,4)</f>
        <v>29700 FC
OR
201000 FH</v>
      </c>
      <c r="M49" s="92" t="str">
        <f>VLOOKUP($B49,'SECTION 3-2 - ALTERNATIVE (LR)'!$B$12:$F$92,5)</f>
        <v>6500 FC
OR
44300 FH</v>
      </c>
    </row>
    <row r="50" spans="1:13" ht="102.75" hidden="1" thickBot="1" x14ac:dyDescent="0.3">
      <c r="A50" s="34" t="s">
        <v>28</v>
      </c>
      <c r="B50" s="34" t="s">
        <v>154</v>
      </c>
      <c r="C50" s="12" t="s">
        <v>150</v>
      </c>
      <c r="D50" s="62" t="s">
        <v>147</v>
      </c>
      <c r="E50" s="34" t="s">
        <v>155</v>
      </c>
      <c r="F50" s="34" t="s">
        <v>156</v>
      </c>
      <c r="G50" s="34" t="s">
        <v>102</v>
      </c>
      <c r="H50" s="35" t="s">
        <v>21</v>
      </c>
      <c r="I50" s="65" t="s">
        <v>482</v>
      </c>
      <c r="J50" s="28" t="s">
        <v>82</v>
      </c>
      <c r="K50" s="88" t="s">
        <v>391</v>
      </c>
      <c r="L50" s="91" t="str">
        <f>VLOOKUP($B50,'SECTION 3-2 - ALTERNATIVE (LR)'!$B$12:$F$92,4)</f>
        <v>23600 FC
OR
159800 FH</v>
      </c>
      <c r="M50" s="92" t="str">
        <f>VLOOKUP($B50,'SECTION 3-2 - ALTERNATIVE (LR)'!$B$12:$F$92,5)</f>
        <v>5800 FC
OR
39500 FH</v>
      </c>
    </row>
    <row r="51" spans="1:13" ht="102.75" hidden="1" thickBot="1" x14ac:dyDescent="0.3">
      <c r="A51" s="34" t="s">
        <v>28</v>
      </c>
      <c r="B51" s="34" t="s">
        <v>93</v>
      </c>
      <c r="C51" s="12" t="s">
        <v>94</v>
      </c>
      <c r="D51" s="64" t="s">
        <v>95</v>
      </c>
      <c r="E51" s="34" t="s">
        <v>96</v>
      </c>
      <c r="F51" s="34" t="s">
        <v>97</v>
      </c>
      <c r="G51" s="34" t="s">
        <v>98</v>
      </c>
      <c r="H51" s="35" t="s">
        <v>21</v>
      </c>
      <c r="I51" s="47"/>
      <c r="J51" s="28" t="s">
        <v>82</v>
      </c>
      <c r="K51" s="88" t="s">
        <v>391</v>
      </c>
      <c r="L51" s="91" t="str">
        <f>VLOOKUP($B51,'SECTION 3-2 - ALTERNATIVE (LR)'!$B$12:$F$92,4)</f>
        <v>34900 FC
OR
236100 FH</v>
      </c>
      <c r="M51" s="92" t="str">
        <f>VLOOKUP($B51,'SECTION 3-2 - ALTERNATIVE (LR)'!$B$12:$F$92,5)</f>
        <v>7300 FC
OR
50000 FH</v>
      </c>
    </row>
    <row r="52" spans="1:13" ht="102.75" hidden="1" thickBot="1" x14ac:dyDescent="0.3">
      <c r="A52" s="34" t="s">
        <v>28</v>
      </c>
      <c r="B52" s="34" t="s">
        <v>99</v>
      </c>
      <c r="C52" s="12" t="s">
        <v>94</v>
      </c>
      <c r="D52" s="64" t="s">
        <v>95</v>
      </c>
      <c r="E52" s="34" t="s">
        <v>100</v>
      </c>
      <c r="F52" s="34" t="s">
        <v>101</v>
      </c>
      <c r="G52" s="34" t="s">
        <v>102</v>
      </c>
      <c r="H52" s="35" t="s">
        <v>21</v>
      </c>
      <c r="I52" s="47"/>
      <c r="J52" s="28" t="s">
        <v>82</v>
      </c>
      <c r="K52" s="88" t="s">
        <v>391</v>
      </c>
      <c r="L52" s="91" t="str">
        <f>VLOOKUP($B52,'SECTION 3-2 - ALTERNATIVE (LR)'!$B$12:$F$92,4)</f>
        <v>29000 FC
OR
196500 FH</v>
      </c>
      <c r="M52" s="92" t="str">
        <f>VLOOKUP($B52,'SECTION 3-2 - ALTERNATIVE (LR)'!$B$12:$F$92,5)</f>
        <v>6700 FC
OR
45500 FH</v>
      </c>
    </row>
    <row r="53" spans="1:13" ht="51.75" hidden="1" thickBot="1" x14ac:dyDescent="0.3">
      <c r="A53" s="34" t="s">
        <v>28</v>
      </c>
      <c r="B53" s="34" t="s">
        <v>157</v>
      </c>
      <c r="C53" s="34" t="s">
        <v>158</v>
      </c>
      <c r="D53" s="62" t="s">
        <v>159</v>
      </c>
      <c r="E53" s="34" t="s">
        <v>160</v>
      </c>
      <c r="F53" s="34" t="s">
        <v>161</v>
      </c>
      <c r="G53" s="34" t="s">
        <v>123</v>
      </c>
      <c r="H53" s="35" t="s">
        <v>21</v>
      </c>
      <c r="I53" s="65" t="s">
        <v>482</v>
      </c>
      <c r="J53" s="28" t="s">
        <v>82</v>
      </c>
      <c r="K53" s="88" t="s">
        <v>391</v>
      </c>
      <c r="L53" s="91" t="str">
        <f>VLOOKUP($B53,'SECTION 3-2 - ALTERNATIVE (LR)'!$B$12:$F$92,4)</f>
        <v>16700 FC
OR
100300 FH</v>
      </c>
      <c r="M53" s="92" t="str">
        <f>VLOOKUP($B53,'SECTION 3-2 - ALTERNATIVE (LR)'!$B$12:$F$92,5)</f>
        <v>7700 FC
OR
46700 FH</v>
      </c>
    </row>
    <row r="54" spans="1:13" ht="102.75" hidden="1" thickBot="1" x14ac:dyDescent="0.3">
      <c r="A54" s="34" t="s">
        <v>28</v>
      </c>
      <c r="B54" s="34" t="s">
        <v>162</v>
      </c>
      <c r="C54" s="34" t="s">
        <v>158</v>
      </c>
      <c r="D54" s="62" t="s">
        <v>159</v>
      </c>
      <c r="E54" s="34" t="s">
        <v>163</v>
      </c>
      <c r="F54" s="34" t="s">
        <v>164</v>
      </c>
      <c r="G54" s="12" t="s">
        <v>434</v>
      </c>
      <c r="H54" s="35" t="s">
        <v>21</v>
      </c>
      <c r="I54" s="47"/>
      <c r="J54" s="28" t="s">
        <v>82</v>
      </c>
      <c r="K54" s="88" t="s">
        <v>391</v>
      </c>
      <c r="L54" s="91" t="str">
        <f>VLOOKUP($B54,'SECTION 3-2 - ALTERNATIVE (LR)'!$B$12:$F$92,4)</f>
        <v>31000 FC
OR
186500 FH</v>
      </c>
      <c r="M54" s="92" t="str">
        <f>VLOOKUP($B54,'SECTION 3-2 - ALTERNATIVE (LR)'!$B$12:$F$92,5)</f>
        <v>9500 FC
OR
57400 FH</v>
      </c>
    </row>
    <row r="55" spans="1:13" ht="51.75" hidden="1" thickBot="1" x14ac:dyDescent="0.3">
      <c r="A55" s="34" t="s">
        <v>28</v>
      </c>
      <c r="B55" s="34" t="s">
        <v>165</v>
      </c>
      <c r="C55" s="34" t="s">
        <v>158</v>
      </c>
      <c r="D55" s="62" t="s">
        <v>159</v>
      </c>
      <c r="E55" s="34" t="s">
        <v>166</v>
      </c>
      <c r="F55" s="34" t="s">
        <v>167</v>
      </c>
      <c r="G55" s="34" t="s">
        <v>435</v>
      </c>
      <c r="H55" s="35" t="s">
        <v>21</v>
      </c>
      <c r="I55" s="47"/>
      <c r="J55" s="28" t="s">
        <v>82</v>
      </c>
      <c r="K55" s="88" t="s">
        <v>391</v>
      </c>
      <c r="L55" s="91" t="str">
        <f>VLOOKUP($B55,'SECTION 3-2 - ALTERNATIVE (LR)'!$B$12:$F$92,4)</f>
        <v>34100 FC
OR
204900 FH</v>
      </c>
      <c r="M55" s="92" t="str">
        <f>VLOOKUP($B55,'SECTION 3-2 - ALTERNATIVE (LR)'!$B$12:$F$92,5)</f>
        <v>10400 FC
OR
62700 FH</v>
      </c>
    </row>
    <row r="56" spans="1:13" ht="90" hidden="1" thickBot="1" x14ac:dyDescent="0.3">
      <c r="A56" s="34" t="s">
        <v>28</v>
      </c>
      <c r="B56" s="34" t="s">
        <v>168</v>
      </c>
      <c r="C56" s="34" t="s">
        <v>169</v>
      </c>
      <c r="D56" s="62" t="s">
        <v>159</v>
      </c>
      <c r="E56" s="34" t="s">
        <v>472</v>
      </c>
      <c r="F56" s="34" t="s">
        <v>473</v>
      </c>
      <c r="G56" s="34" t="s">
        <v>436</v>
      </c>
      <c r="H56" s="35" t="s">
        <v>21</v>
      </c>
      <c r="I56" s="47"/>
      <c r="J56" s="28" t="s">
        <v>82</v>
      </c>
      <c r="K56" s="88" t="s">
        <v>391</v>
      </c>
      <c r="L56" s="91" t="str">
        <f>VLOOKUP($B56,'SECTION 3-2 - ALTERNATIVE (LR)'!$B$12:$F$92,4)</f>
        <v>29700 FC
OR
178200 FH</v>
      </c>
      <c r="M56" s="92" t="str">
        <f>VLOOKUP($B56,'SECTION 3-2 - ALTERNATIVE (LR)'!$B$12:$F$92,5)</f>
        <v>10200 FC
OR
61200 FH</v>
      </c>
    </row>
    <row r="57" spans="1:13" s="54" customFormat="1" ht="179.25" hidden="1" thickBot="1" x14ac:dyDescent="0.3">
      <c r="A57" s="34" t="s">
        <v>28</v>
      </c>
      <c r="B57" s="34" t="s">
        <v>170</v>
      </c>
      <c r="C57" s="34" t="s">
        <v>71</v>
      </c>
      <c r="D57" s="62" t="s">
        <v>171</v>
      </c>
      <c r="E57" s="34" t="s">
        <v>172</v>
      </c>
      <c r="F57" s="34" t="s">
        <v>173</v>
      </c>
      <c r="G57" s="12" t="s">
        <v>174</v>
      </c>
      <c r="H57" s="35" t="s">
        <v>21</v>
      </c>
      <c r="I57" s="65" t="s">
        <v>482</v>
      </c>
      <c r="J57" s="28" t="s">
        <v>82</v>
      </c>
      <c r="K57" s="88" t="s">
        <v>391</v>
      </c>
      <c r="L57" s="91" t="str">
        <f>VLOOKUP($B57,'SECTION 3-2 - ALTERNATIVE (LR)'!$B$12:$F$92,4)</f>
        <v>15700 FC
OR
94300 FH</v>
      </c>
      <c r="M57" s="92" t="str">
        <f>VLOOKUP($B57,'SECTION 3-2 - ALTERNATIVE (LR)'!$B$12:$F$92,5)</f>
        <v>9400 FC
OR
56600 FH</v>
      </c>
    </row>
    <row r="58" spans="1:13" ht="179.25" hidden="1" thickBot="1" x14ac:dyDescent="0.3">
      <c r="A58" s="34" t="s">
        <v>28</v>
      </c>
      <c r="B58" s="34" t="s">
        <v>175</v>
      </c>
      <c r="C58" s="34" t="s">
        <v>71</v>
      </c>
      <c r="D58" s="62" t="s">
        <v>171</v>
      </c>
      <c r="E58" s="34" t="s">
        <v>176</v>
      </c>
      <c r="F58" s="34" t="s">
        <v>173</v>
      </c>
      <c r="G58" s="12" t="s">
        <v>437</v>
      </c>
      <c r="H58" s="35" t="s">
        <v>21</v>
      </c>
      <c r="I58" s="47"/>
      <c r="J58" s="28" t="s">
        <v>82</v>
      </c>
      <c r="K58" s="88" t="s">
        <v>391</v>
      </c>
      <c r="L58" s="91" t="str">
        <f>VLOOKUP($B58,'SECTION 3-2 - ALTERNATIVE (LR)'!$B$12:$F$92,4)</f>
        <v>35000 FC 
OR 
210500 FH</v>
      </c>
      <c r="M58" s="92" t="str">
        <f>VLOOKUP($B58,'SECTION 3-2 - ALTERNATIVE (LR)'!$B$12:$F$92,5)</f>
        <v>9400 FC 
OR
56600 FH</v>
      </c>
    </row>
    <row r="59" spans="1:13" ht="51.75" hidden="1" thickBot="1" x14ac:dyDescent="0.3">
      <c r="A59" s="34" t="s">
        <v>28</v>
      </c>
      <c r="B59" s="34" t="s">
        <v>177</v>
      </c>
      <c r="C59" s="34" t="s">
        <v>71</v>
      </c>
      <c r="D59" s="62" t="s">
        <v>171</v>
      </c>
      <c r="E59" s="34" t="s">
        <v>178</v>
      </c>
      <c r="F59" s="34" t="s">
        <v>179</v>
      </c>
      <c r="G59" s="34" t="s">
        <v>180</v>
      </c>
      <c r="H59" s="35" t="s">
        <v>21</v>
      </c>
      <c r="I59" s="65" t="s">
        <v>482</v>
      </c>
      <c r="J59" s="28" t="s">
        <v>82</v>
      </c>
      <c r="K59" s="88" t="s">
        <v>391</v>
      </c>
      <c r="L59" s="91" t="str">
        <f>VLOOKUP($B59,'SECTION 3-2 - ALTERNATIVE (LR)'!$B$12:$F$92,4)</f>
        <v>19500 FC
OR
117400 FH</v>
      </c>
      <c r="M59" s="92" t="str">
        <f>VLOOKUP($B59,'SECTION 3-2 - ALTERNATIVE (LR)'!$B$12:$F$92,5)</f>
        <v>11600 FC
OR
69700 FH</v>
      </c>
    </row>
    <row r="60" spans="1:13" ht="77.25" hidden="1" thickBot="1" x14ac:dyDescent="0.3">
      <c r="A60" s="34" t="s">
        <v>28</v>
      </c>
      <c r="B60" s="34" t="s">
        <v>181</v>
      </c>
      <c r="C60" s="34" t="s">
        <v>71</v>
      </c>
      <c r="D60" s="62" t="s">
        <v>171</v>
      </c>
      <c r="E60" s="34" t="s">
        <v>182</v>
      </c>
      <c r="F60" s="34" t="s">
        <v>183</v>
      </c>
      <c r="G60" s="34" t="s">
        <v>184</v>
      </c>
      <c r="H60" s="35" t="s">
        <v>21</v>
      </c>
      <c r="I60" s="65" t="s">
        <v>482</v>
      </c>
      <c r="J60" s="28" t="s">
        <v>82</v>
      </c>
      <c r="K60" s="88" t="s">
        <v>391</v>
      </c>
      <c r="L60" s="91" t="str">
        <f>VLOOKUP($B60,'SECTION 3-2 - ALTERNATIVE (LR)'!$B$12:$F$92,4)</f>
        <v>21300 FC
OR
138700 FH</v>
      </c>
      <c r="M60" s="92" t="str">
        <f>VLOOKUP($B60,'SECTION 3-2 - ALTERNATIVE (LR)'!$B$12:$F$92,5)</f>
        <v>12300 FC
OR
80000 FH</v>
      </c>
    </row>
    <row r="61" spans="1:13" ht="90" hidden="1" thickBot="1" x14ac:dyDescent="0.3">
      <c r="A61" s="34" t="s">
        <v>28</v>
      </c>
      <c r="B61" s="34" t="s">
        <v>70</v>
      </c>
      <c r="C61" s="34" t="s">
        <v>71</v>
      </c>
      <c r="D61" s="62" t="s">
        <v>72</v>
      </c>
      <c r="E61" s="34" t="s">
        <v>196</v>
      </c>
      <c r="F61" s="34" t="s">
        <v>197</v>
      </c>
      <c r="G61" s="34" t="s">
        <v>438</v>
      </c>
      <c r="H61" s="35" t="s">
        <v>21</v>
      </c>
      <c r="I61" s="47"/>
      <c r="J61" s="28" t="s">
        <v>82</v>
      </c>
      <c r="K61" s="88" t="s">
        <v>391</v>
      </c>
      <c r="L61" s="91" t="str">
        <f>VLOOKUP($B61,'SECTION 3-2 - ALTERNATIVE (LR)'!$B$12:$F$92,4)</f>
        <v>32700 FC
OR
196600 FH</v>
      </c>
      <c r="M61" s="92" t="str">
        <f>VLOOKUP($B61,'SECTION 3-2 - ALTERNATIVE (LR)'!$B$12:$F$92,5)</f>
        <v>13600 FC
OR
81900 FH</v>
      </c>
    </row>
    <row r="62" spans="1:13" ht="51.75" hidden="1" thickBot="1" x14ac:dyDescent="0.3">
      <c r="A62" s="34" t="s">
        <v>28</v>
      </c>
      <c r="B62" s="34" t="s">
        <v>185</v>
      </c>
      <c r="C62" s="34" t="s">
        <v>71</v>
      </c>
      <c r="D62" s="62" t="s">
        <v>186</v>
      </c>
      <c r="E62" s="34" t="s">
        <v>187</v>
      </c>
      <c r="F62" s="34" t="s">
        <v>188</v>
      </c>
      <c r="G62" s="34" t="s">
        <v>189</v>
      </c>
      <c r="H62" s="35" t="s">
        <v>21</v>
      </c>
      <c r="I62" s="47"/>
      <c r="J62" s="28" t="s">
        <v>82</v>
      </c>
      <c r="K62" s="88" t="s">
        <v>391</v>
      </c>
      <c r="L62" s="91" t="str">
        <f>VLOOKUP($B62,'SECTION 3-2 - ALTERNATIVE (LR)'!$B$12:$F$92,4)</f>
        <v>31900 FC 
OR 
191500 FH</v>
      </c>
      <c r="M62" s="92" t="str">
        <f>VLOOKUP($B62,'SECTION 3-2 - ALTERNATIVE (LR)'!$B$12:$F$92,5)</f>
        <v>9900 FC 
OR
59500 FH</v>
      </c>
    </row>
    <row r="63" spans="1:13" ht="51.75" hidden="1" thickBot="1" x14ac:dyDescent="0.3">
      <c r="A63" s="34" t="s">
        <v>28</v>
      </c>
      <c r="B63" s="34" t="s">
        <v>190</v>
      </c>
      <c r="C63" s="34" t="s">
        <v>71</v>
      </c>
      <c r="D63" s="62" t="s">
        <v>186</v>
      </c>
      <c r="E63" s="34" t="s">
        <v>191</v>
      </c>
      <c r="F63" s="34" t="s">
        <v>192</v>
      </c>
      <c r="G63" s="34" t="s">
        <v>193</v>
      </c>
      <c r="H63" s="35" t="s">
        <v>21</v>
      </c>
      <c r="I63" s="47"/>
      <c r="J63" s="28" t="s">
        <v>82</v>
      </c>
      <c r="K63" s="88" t="s">
        <v>391</v>
      </c>
      <c r="L63" s="91" t="str">
        <f>VLOOKUP($B63,'SECTION 3-2 - ALTERNATIVE (LR)'!$B$12:$F$92,4)</f>
        <v>30900 FC
OR
185800 FH</v>
      </c>
      <c r="M63" s="92" t="str">
        <f>VLOOKUP($B63,'SECTION 3-2 - ALTERNATIVE (LR)'!$B$12:$F$92,5)</f>
        <v>18800 FC
OR
112800 FH</v>
      </c>
    </row>
    <row r="64" spans="1:13" ht="268.5" thickBot="1" x14ac:dyDescent="0.3">
      <c r="A64" s="34" t="s">
        <v>16</v>
      </c>
      <c r="B64" s="34" t="s">
        <v>17</v>
      </c>
      <c r="C64" s="34" t="s">
        <v>50</v>
      </c>
      <c r="D64" s="62" t="s">
        <v>18</v>
      </c>
      <c r="E64" s="34" t="s">
        <v>19</v>
      </c>
      <c r="F64" s="34" t="s">
        <v>483</v>
      </c>
      <c r="G64" s="34" t="s">
        <v>484</v>
      </c>
      <c r="H64" s="35" t="s">
        <v>21</v>
      </c>
      <c r="I64" s="76" t="s">
        <v>482</v>
      </c>
      <c r="J64" s="52" t="s">
        <v>82</v>
      </c>
      <c r="K64" s="60" t="s">
        <v>485</v>
      </c>
      <c r="L64" s="91" t="str">
        <f>VLOOKUP($B64,'SECTION 3-2 - ALTERNATIVE (LR)'!$B$12:$F$92,4)</f>
        <v>32600 FC</v>
      </c>
      <c r="M64" s="92" t="str">
        <f>VLOOKUP($B64,'SECTION 3-2 - ALTERNATIVE (LR)'!$B$12:$F$92,5)</f>
        <v>7300 FC</v>
      </c>
    </row>
    <row r="65" spans="1:13" ht="268.5" thickBot="1" x14ac:dyDescent="0.3">
      <c r="A65" s="34" t="s">
        <v>16</v>
      </c>
      <c r="B65" s="34" t="s">
        <v>22</v>
      </c>
      <c r="C65" s="34" t="s">
        <v>36</v>
      </c>
      <c r="D65" s="62" t="s">
        <v>18</v>
      </c>
      <c r="E65" s="34" t="s">
        <v>19</v>
      </c>
      <c r="F65" s="34" t="s">
        <v>20</v>
      </c>
      <c r="G65" s="34" t="s">
        <v>432</v>
      </c>
      <c r="H65" s="35" t="s">
        <v>21</v>
      </c>
      <c r="I65" s="47"/>
      <c r="J65" s="28" t="s">
        <v>82</v>
      </c>
      <c r="K65" s="77" t="s">
        <v>425</v>
      </c>
      <c r="L65" s="91" t="str">
        <f>VLOOKUP($B65,'SECTION 3-2 - ALTERNATIVE (LR)'!$B$12:$F$92,4)</f>
        <v>32600 FC</v>
      </c>
      <c r="M65" s="92" t="str">
        <f>VLOOKUP($B65,'SECTION 3-2 - ALTERNATIVE (LR)'!$B$12:$F$92,5)</f>
        <v>7300 FC</v>
      </c>
    </row>
    <row r="66" spans="1:13" ht="243" thickBot="1" x14ac:dyDescent="0.3">
      <c r="A66" s="34" t="s">
        <v>16</v>
      </c>
      <c r="B66" s="34" t="s">
        <v>23</v>
      </c>
      <c r="C66" s="34" t="s">
        <v>38</v>
      </c>
      <c r="D66" s="62" t="s">
        <v>18</v>
      </c>
      <c r="E66" s="34" t="s">
        <v>19</v>
      </c>
      <c r="F66" s="34" t="s">
        <v>20</v>
      </c>
      <c r="G66" s="34" t="s">
        <v>39</v>
      </c>
      <c r="H66" s="35" t="s">
        <v>21</v>
      </c>
      <c r="I66" s="47"/>
      <c r="J66" s="28" t="s">
        <v>82</v>
      </c>
      <c r="K66" s="59" t="s">
        <v>426</v>
      </c>
      <c r="L66" s="91" t="str">
        <f>VLOOKUP($B66,'SECTION 3-2 - ALTERNATIVE (LR)'!$B$12:$F$92,4)</f>
        <v>32600 FC</v>
      </c>
      <c r="M66" s="92" t="str">
        <f>VLOOKUP($B66,'SECTION 3-2 - ALTERNATIVE (LR)'!$B$12:$F$92,5)</f>
        <v>7300 FC</v>
      </c>
    </row>
    <row r="67" spans="1:13" ht="15.75" hidden="1" thickBot="1" x14ac:dyDescent="0.3">
      <c r="A67" s="34" t="s">
        <v>24</v>
      </c>
      <c r="B67" s="34" t="s">
        <v>25</v>
      </c>
      <c r="C67" s="34"/>
      <c r="D67" s="62" t="s">
        <v>40</v>
      </c>
      <c r="E67" s="63"/>
      <c r="F67" s="34"/>
      <c r="G67" s="34"/>
      <c r="H67" s="35"/>
      <c r="I67" s="47"/>
      <c r="J67" s="28" t="s">
        <v>82</v>
      </c>
      <c r="K67" s="56" t="s">
        <v>198</v>
      </c>
      <c r="L67" s="91">
        <f>VLOOKUP($B67,'SECTION 3-2 - ALTERNATIVE (LR)'!$B$12:$F$92,4)</f>
        <v>0</v>
      </c>
      <c r="M67" s="92">
        <f>VLOOKUP($B67,'SECTION 3-2 - ALTERNATIVE (LR)'!$B$12:$F$92,5)</f>
        <v>0</v>
      </c>
    </row>
    <row r="68" spans="1:13" ht="15.75" hidden="1" thickBot="1" x14ac:dyDescent="0.3">
      <c r="A68" s="34" t="s">
        <v>24</v>
      </c>
      <c r="B68" s="34" t="s">
        <v>26</v>
      </c>
      <c r="C68" s="34"/>
      <c r="D68" s="62" t="s">
        <v>40</v>
      </c>
      <c r="E68" s="64"/>
      <c r="F68" s="34"/>
      <c r="G68" s="34"/>
      <c r="H68" s="35"/>
      <c r="I68" s="47"/>
      <c r="J68" s="28" t="s">
        <v>82</v>
      </c>
      <c r="K68" s="56" t="s">
        <v>198</v>
      </c>
      <c r="L68" s="91">
        <f>VLOOKUP($B68,'SECTION 3-2 - ALTERNATIVE (LR)'!$B$12:$F$92,4)</f>
        <v>0</v>
      </c>
      <c r="M68" s="92">
        <f>VLOOKUP($B68,'SECTION 3-2 - ALTERNATIVE (LR)'!$B$12:$F$92,5)</f>
        <v>0</v>
      </c>
    </row>
    <row r="69" spans="1:13" ht="15.75" hidden="1" thickBot="1" x14ac:dyDescent="0.3">
      <c r="A69" s="34" t="s">
        <v>24</v>
      </c>
      <c r="B69" s="34" t="s">
        <v>27</v>
      </c>
      <c r="C69" s="34"/>
      <c r="D69" s="62" t="s">
        <v>40</v>
      </c>
      <c r="E69" s="63"/>
      <c r="F69" s="34"/>
      <c r="G69" s="34"/>
      <c r="H69" s="35"/>
      <c r="I69" s="47"/>
      <c r="J69" s="28" t="s">
        <v>82</v>
      </c>
      <c r="K69" s="56" t="s">
        <v>198</v>
      </c>
      <c r="L69" s="91">
        <f>VLOOKUP($B69,'SECTION 3-2 - ALTERNATIVE (LR)'!$B$12:$F$92,4)</f>
        <v>0</v>
      </c>
      <c r="M69" s="92">
        <f>VLOOKUP($B69,'SECTION 3-2 - ALTERNATIVE (LR)'!$B$12:$F$92,5)</f>
        <v>0</v>
      </c>
    </row>
    <row r="70" spans="1:13" ht="39" hidden="1" thickBot="1" x14ac:dyDescent="0.3">
      <c r="A70" s="34" t="s">
        <v>28</v>
      </c>
      <c r="B70" s="34" t="s">
        <v>58</v>
      </c>
      <c r="C70" s="34" t="s">
        <v>59</v>
      </c>
      <c r="D70" s="62" t="s">
        <v>103</v>
      </c>
      <c r="E70" s="34" t="s">
        <v>61</v>
      </c>
      <c r="F70" s="34" t="s">
        <v>62</v>
      </c>
      <c r="G70" s="34" t="s">
        <v>63</v>
      </c>
      <c r="H70" s="35" t="s">
        <v>21</v>
      </c>
      <c r="I70" s="47"/>
      <c r="J70" s="28" t="s">
        <v>82</v>
      </c>
      <c r="K70" s="88" t="s">
        <v>391</v>
      </c>
      <c r="L70" s="91" t="str">
        <f>VLOOKUP($B70,'SECTION 3-2 - ALTERNATIVE (LR)'!$B$12:$F$92,4)</f>
        <v>40000 FC</v>
      </c>
      <c r="M70" s="92" t="str">
        <f>VLOOKUP($B70,'SECTION 3-2 - ALTERNATIVE (LR)'!$B$12:$F$92,5)</f>
        <v>2800 FC</v>
      </c>
    </row>
    <row r="71" spans="1:13" ht="45.75" hidden="1" thickBot="1" x14ac:dyDescent="0.3">
      <c r="A71" s="34" t="s">
        <v>28</v>
      </c>
      <c r="B71" s="34" t="s">
        <v>29</v>
      </c>
      <c r="C71" s="34" t="s">
        <v>41</v>
      </c>
      <c r="D71" s="62" t="s">
        <v>30</v>
      </c>
      <c r="E71" s="34" t="s">
        <v>42</v>
      </c>
      <c r="F71" s="34" t="s">
        <v>43</v>
      </c>
      <c r="G71" s="34" t="s">
        <v>44</v>
      </c>
      <c r="H71" s="35"/>
      <c r="I71" s="47"/>
      <c r="J71" s="28" t="s">
        <v>82</v>
      </c>
      <c r="K71" s="88" t="s">
        <v>391</v>
      </c>
      <c r="L71" s="91" t="str">
        <f>VLOOKUP($B71,'SECTION 3-2 - ALTERNATIVE (LR)'!$B$12:$F$92,4)</f>
        <v>28400 FC
 OR 
192300 FH</v>
      </c>
      <c r="M71" s="92" t="str">
        <f>VLOOKUP($B71,'SECTION 3-2 - ALTERNATIVE (LR)'!$B$12:$F$92,5)</f>
        <v>13700 FC
 OR 
92800 FH</v>
      </c>
    </row>
    <row r="72" spans="1:13" ht="102.75" thickBot="1" x14ac:dyDescent="0.3">
      <c r="A72" s="34" t="s">
        <v>16</v>
      </c>
      <c r="B72" s="34" t="s">
        <v>31</v>
      </c>
      <c r="C72" s="34" t="s">
        <v>199</v>
      </c>
      <c r="D72" s="62" t="s">
        <v>503</v>
      </c>
      <c r="E72" s="34" t="s">
        <v>46</v>
      </c>
      <c r="F72" s="34" t="s">
        <v>48</v>
      </c>
      <c r="G72" s="34" t="s">
        <v>32</v>
      </c>
      <c r="H72" s="35"/>
      <c r="I72" s="65" t="s">
        <v>482</v>
      </c>
      <c r="J72" s="28" t="s">
        <v>82</v>
      </c>
      <c r="K72" s="59" t="s">
        <v>200</v>
      </c>
      <c r="L72" s="91" t="str">
        <f>VLOOKUP($B72,'SECTION 3-2 - ALTERNATIVE (LR)'!$B$12:$F$92,4)</f>
        <v>22100 FC
 OR 
149800 FH</v>
      </c>
      <c r="M72" s="92" t="str">
        <f>VLOOKUP($B72,'SECTION 3-2 - ALTERNATIVE (LR)'!$B$12:$F$92,5)</f>
        <v>2200 FC
 OR 
13600 FH</v>
      </c>
    </row>
    <row r="73" spans="1:13" ht="102.75" thickBot="1" x14ac:dyDescent="0.3">
      <c r="A73" s="34" t="s">
        <v>16</v>
      </c>
      <c r="B73" s="34" t="s">
        <v>33</v>
      </c>
      <c r="C73" s="34" t="s">
        <v>199</v>
      </c>
      <c r="D73" s="62" t="s">
        <v>503</v>
      </c>
      <c r="E73" s="34" t="s">
        <v>47</v>
      </c>
      <c r="F73" s="34" t="s">
        <v>49</v>
      </c>
      <c r="G73" s="34" t="s">
        <v>34</v>
      </c>
      <c r="H73" s="35"/>
      <c r="I73" s="47"/>
      <c r="J73" s="28" t="s">
        <v>82</v>
      </c>
      <c r="K73" s="59" t="s">
        <v>200</v>
      </c>
      <c r="L73" s="91" t="str">
        <f>VLOOKUP($B73,'SECTION 3-2 - ALTERNATIVE (LR)'!$B$12:$F$92,4)</f>
        <v>23300 FC
 OR 
151600 FH</v>
      </c>
      <c r="M73" s="92" t="str">
        <f>VLOOKUP($B73,'SECTION 3-2 - ALTERNATIVE (LR)'!$B$12:$F$92,5)</f>
        <v>2000 FC
 OR 
13300 FH</v>
      </c>
    </row>
    <row r="74" spans="1:13" ht="102.75" thickBot="1" x14ac:dyDescent="0.3">
      <c r="A74" s="34" t="s">
        <v>16</v>
      </c>
      <c r="B74" s="34" t="s">
        <v>35</v>
      </c>
      <c r="C74" s="34" t="s">
        <v>45</v>
      </c>
      <c r="D74" s="62" t="s">
        <v>503</v>
      </c>
      <c r="E74" s="34" t="s">
        <v>46</v>
      </c>
      <c r="F74" s="34" t="s">
        <v>48</v>
      </c>
      <c r="G74" s="34" t="s">
        <v>44</v>
      </c>
      <c r="H74" s="34"/>
      <c r="I74" s="65" t="s">
        <v>482</v>
      </c>
      <c r="J74" s="28" t="s">
        <v>82</v>
      </c>
      <c r="K74" s="59" t="s">
        <v>200</v>
      </c>
      <c r="L74" s="91" t="str">
        <f>VLOOKUP($B74,'SECTION 3-2 - ALTERNATIVE (LR)'!$B$12:$F$92,4)</f>
        <v>22100 FC
 OR 
149800 FH</v>
      </c>
      <c r="M74" s="92" t="str">
        <f>VLOOKUP($B74,'SECTION 3-2 - ALTERNATIVE (LR)'!$B$12:$F$92,5)</f>
        <v>2200 FC
 OR 
13600 FH</v>
      </c>
    </row>
  </sheetData>
  <autoFilter ref="A11:K74" xr:uid="{00000000-0009-0000-0000-000000000000}">
    <filterColumn colId="0">
      <filters>
        <filter val="R"/>
      </filters>
    </filterColumn>
    <sortState xmlns:xlrd2="http://schemas.microsoft.com/office/spreadsheetml/2017/richdata2" ref="A12:K74">
      <sortCondition ref="B12"/>
    </sortState>
  </autoFilter>
  <mergeCells count="3">
    <mergeCell ref="A2:K2"/>
    <mergeCell ref="L10:M10"/>
    <mergeCell ref="L9:M9"/>
  </mergeCells>
  <phoneticPr fontId="6" type="noConversion"/>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2"/>
  <sheetViews>
    <sheetView topLeftCell="A2" zoomScale="80" zoomScaleNormal="80" workbookViewId="0">
      <selection activeCell="L12" sqref="L12"/>
    </sheetView>
  </sheetViews>
  <sheetFormatPr defaultColWidth="11.5703125" defaultRowHeight="15" x14ac:dyDescent="0.25"/>
  <cols>
    <col min="1" max="1" width="6.7109375" style="19" customWidth="1"/>
    <col min="2" max="2" width="13.7109375" style="19" customWidth="1"/>
    <col min="3" max="3" width="16.7109375" style="19" customWidth="1"/>
    <col min="4" max="4" width="50.85546875" style="50" customWidth="1"/>
    <col min="5" max="5" width="16.28515625" style="19" customWidth="1"/>
    <col min="6" max="6" width="15.140625" style="19" customWidth="1"/>
    <col min="7" max="7" width="40.28515625" style="36" customWidth="1"/>
    <col min="8" max="8" width="22" style="19" customWidth="1"/>
    <col min="9" max="9" width="22" style="42" customWidth="1"/>
    <col min="10" max="10" width="18.7109375" style="42" bestFit="1" customWidth="1"/>
    <col min="11" max="11" width="20.140625" style="61" customWidth="1"/>
    <col min="12" max="12" width="22.5703125" style="18" customWidth="1"/>
    <col min="13" max="13" width="15.5703125" style="18" customWidth="1"/>
    <col min="14" max="14" width="13.85546875" style="18" customWidth="1"/>
    <col min="15" max="15" width="20.5703125" style="18" customWidth="1"/>
    <col min="16" max="16384" width="11.5703125" style="18"/>
  </cols>
  <sheetData>
    <row r="1" spans="1:14" x14ac:dyDescent="0.25">
      <c r="A1" s="6"/>
      <c r="B1" s="6"/>
      <c r="C1" s="6"/>
      <c r="D1" s="2"/>
      <c r="E1" s="6"/>
      <c r="F1" s="6"/>
      <c r="G1" s="8"/>
      <c r="H1" s="4"/>
      <c r="I1" s="17"/>
      <c r="J1" s="15"/>
      <c r="K1" s="14"/>
    </row>
    <row r="2" spans="1:14" ht="31.9" customHeight="1" x14ac:dyDescent="0.25">
      <c r="A2" s="84" t="s">
        <v>15</v>
      </c>
      <c r="B2" s="83"/>
      <c r="C2" s="83"/>
      <c r="D2" s="83"/>
      <c r="E2" s="82"/>
      <c r="F2" s="82"/>
      <c r="G2" s="82"/>
      <c r="H2" s="82"/>
      <c r="I2" s="82"/>
      <c r="J2" s="83"/>
      <c r="K2" s="82"/>
    </row>
    <row r="3" spans="1:14" x14ac:dyDescent="0.25">
      <c r="A3" s="6"/>
      <c r="B3" s="6"/>
      <c r="C3" s="6"/>
      <c r="D3" s="2"/>
      <c r="E3" s="6"/>
      <c r="F3" s="6"/>
      <c r="G3" s="6"/>
      <c r="H3" s="6"/>
      <c r="I3" s="16"/>
      <c r="J3" s="16"/>
      <c r="K3" s="14"/>
    </row>
    <row r="4" spans="1:14" x14ac:dyDescent="0.25">
      <c r="A4" s="6"/>
      <c r="B4" s="6"/>
      <c r="C4" s="6"/>
      <c r="D4" s="2"/>
      <c r="E4" s="6"/>
      <c r="F4" s="6"/>
      <c r="G4" s="6"/>
      <c r="H4" s="6"/>
      <c r="I4" s="16"/>
      <c r="J4" s="16"/>
      <c r="K4" s="14"/>
    </row>
    <row r="5" spans="1:14" x14ac:dyDescent="0.25">
      <c r="A5" s="6"/>
      <c r="B5" s="50" t="s">
        <v>0</v>
      </c>
      <c r="C5" s="6"/>
      <c r="D5" s="2"/>
      <c r="E5" s="6"/>
      <c r="F5" s="6"/>
      <c r="G5" s="6"/>
      <c r="H5" s="6"/>
      <c r="I5" s="16"/>
      <c r="J5" s="16"/>
      <c r="K5" s="14"/>
    </row>
    <row r="6" spans="1:14" x14ac:dyDescent="0.25">
      <c r="A6" s="6"/>
      <c r="B6" s="50" t="s">
        <v>497</v>
      </c>
      <c r="C6" s="6"/>
      <c r="D6" s="2"/>
      <c r="E6" s="6"/>
      <c r="F6" s="6"/>
      <c r="G6" s="6"/>
      <c r="H6" s="6"/>
      <c r="I6" s="16"/>
      <c r="J6" s="16"/>
      <c r="K6" s="14"/>
    </row>
    <row r="7" spans="1:14" x14ac:dyDescent="0.25">
      <c r="A7" s="6"/>
      <c r="B7" s="50" t="s">
        <v>1</v>
      </c>
      <c r="C7" s="6"/>
      <c r="D7" s="2"/>
      <c r="E7" s="6"/>
      <c r="F7" s="6"/>
      <c r="G7" s="6"/>
      <c r="H7" s="6"/>
      <c r="I7" s="16"/>
      <c r="J7" s="16"/>
      <c r="K7" s="14"/>
    </row>
    <row r="8" spans="1:14" x14ac:dyDescent="0.25">
      <c r="A8" s="6"/>
      <c r="B8" s="50" t="s">
        <v>2</v>
      </c>
      <c r="C8" s="6"/>
      <c r="D8" s="2"/>
      <c r="E8" s="6"/>
      <c r="F8" s="6"/>
      <c r="G8" s="6"/>
      <c r="H8" s="6"/>
      <c r="I8" s="16"/>
      <c r="J8" s="16"/>
      <c r="K8" s="14"/>
    </row>
    <row r="9" spans="1:14" x14ac:dyDescent="0.25">
      <c r="A9" s="6"/>
      <c r="B9" s="50" t="s">
        <v>3</v>
      </c>
      <c r="C9" s="6"/>
      <c r="D9" s="2"/>
      <c r="E9" s="6"/>
      <c r="F9" s="6"/>
      <c r="G9" s="6"/>
      <c r="H9" s="6"/>
      <c r="I9" s="16"/>
      <c r="J9" s="16"/>
      <c r="K9" s="14"/>
      <c r="M9" s="85" t="s">
        <v>562</v>
      </c>
      <c r="N9" s="85"/>
    </row>
    <row r="10" spans="1:14" ht="15.75" thickBot="1" x14ac:dyDescent="0.3">
      <c r="A10" s="6"/>
      <c r="C10" s="6"/>
      <c r="D10" s="2"/>
      <c r="E10" s="6"/>
      <c r="F10" s="6"/>
      <c r="G10" s="6"/>
      <c r="H10" s="6"/>
      <c r="I10" s="16"/>
      <c r="J10" s="16"/>
      <c r="K10" s="14"/>
      <c r="M10" s="85" t="s">
        <v>563</v>
      </c>
      <c r="N10" s="85"/>
    </row>
    <row r="11" spans="1:14" ht="52.9" customHeight="1" thickBot="1" x14ac:dyDescent="0.3">
      <c r="A11" s="20" t="s">
        <v>4</v>
      </c>
      <c r="B11" s="21" t="s">
        <v>5</v>
      </c>
      <c r="C11" s="20" t="s">
        <v>6</v>
      </c>
      <c r="D11" s="20" t="s">
        <v>7</v>
      </c>
      <c r="E11" s="7" t="s">
        <v>8</v>
      </c>
      <c r="F11" s="7" t="s">
        <v>9</v>
      </c>
      <c r="G11" s="21" t="s">
        <v>10</v>
      </c>
      <c r="H11" s="44" t="s">
        <v>11</v>
      </c>
      <c r="I11" s="22" t="s">
        <v>12</v>
      </c>
      <c r="J11" s="21" t="s">
        <v>13</v>
      </c>
      <c r="K11" s="93" t="s">
        <v>14</v>
      </c>
      <c r="L11" s="99" t="s">
        <v>560</v>
      </c>
      <c r="M11" s="100" t="s">
        <v>8</v>
      </c>
      <c r="N11" s="100" t="s">
        <v>9</v>
      </c>
    </row>
    <row r="12" spans="1:14" s="54" customFormat="1" ht="45.75" thickBot="1" x14ac:dyDescent="0.3">
      <c r="A12" s="24" t="s">
        <v>28</v>
      </c>
      <c r="B12" s="24" t="s">
        <v>83</v>
      </c>
      <c r="C12" s="24" t="s">
        <v>84</v>
      </c>
      <c r="D12" s="25" t="s">
        <v>85</v>
      </c>
      <c r="E12" s="24" t="s">
        <v>61</v>
      </c>
      <c r="F12" s="24" t="s">
        <v>86</v>
      </c>
      <c r="G12" s="24" t="s">
        <v>63</v>
      </c>
      <c r="H12" s="26" t="s">
        <v>21</v>
      </c>
      <c r="I12" s="27"/>
      <c r="J12" s="52" t="s">
        <v>82</v>
      </c>
      <c r="K12" s="94" t="s">
        <v>391</v>
      </c>
      <c r="L12" s="98" t="str">
        <f>IF(ISNA(VLOOKUP($B12,'SECTION 3-1 STANDARD (SR)'!$B$12:$B$74,1,FALSE)),"N","Y")</f>
        <v>Y</v>
      </c>
      <c r="M12" s="101" t="e">
        <f>VLOOKUP($B12,'SECTION 4-1 - STANDARD (SR)'!$B$12:$F$42,4)</f>
        <v>#N/A</v>
      </c>
      <c r="N12" s="101" t="e">
        <f>VLOOKUP($B12,'SECTION 4-1 - STANDARD (SR)'!$B$12:$F$42,5)</f>
        <v>#N/A</v>
      </c>
    </row>
    <row r="13" spans="1:14" s="54" customFormat="1" ht="45.75" thickBot="1" x14ac:dyDescent="0.3">
      <c r="A13" s="24" t="s">
        <v>28</v>
      </c>
      <c r="B13" s="24" t="s">
        <v>87</v>
      </c>
      <c r="C13" s="24" t="s">
        <v>88</v>
      </c>
      <c r="D13" s="25" t="s">
        <v>89</v>
      </c>
      <c r="E13" s="24" t="s">
        <v>90</v>
      </c>
      <c r="F13" s="24" t="s">
        <v>91</v>
      </c>
      <c r="G13" s="24" t="s">
        <v>92</v>
      </c>
      <c r="H13" s="26" t="s">
        <v>21</v>
      </c>
      <c r="I13" s="30"/>
      <c r="J13" s="52" t="s">
        <v>82</v>
      </c>
      <c r="K13" s="94" t="s">
        <v>391</v>
      </c>
      <c r="L13" s="98" t="str">
        <f>IF(ISNA(VLOOKUP($B13,'SECTION 3-1 STANDARD (SR)'!$B$12:$B$74,1,FALSE)),"N","Y")</f>
        <v>Y</v>
      </c>
      <c r="M13" s="101" t="e">
        <f>VLOOKUP($B13,'SECTION 4-1 - STANDARD (SR)'!$B$12:$F$42,4)</f>
        <v>#N/A</v>
      </c>
      <c r="N13" s="101" t="e">
        <f>VLOOKUP($B13,'SECTION 4-1 - STANDARD (SR)'!$B$12:$F$42,5)</f>
        <v>#N/A</v>
      </c>
    </row>
    <row r="14" spans="1:14" ht="230.25" thickBot="1" x14ac:dyDescent="0.3">
      <c r="A14" s="9" t="s">
        <v>16</v>
      </c>
      <c r="B14" s="9" t="s">
        <v>208</v>
      </c>
      <c r="C14" s="9" t="s">
        <v>225</v>
      </c>
      <c r="D14" s="57" t="s">
        <v>510</v>
      </c>
      <c r="E14" s="9" t="s">
        <v>415</v>
      </c>
      <c r="F14" s="9" t="s">
        <v>381</v>
      </c>
      <c r="G14" s="9" t="s">
        <v>511</v>
      </c>
      <c r="H14" s="58" t="s">
        <v>21</v>
      </c>
      <c r="I14" s="76" t="s">
        <v>482</v>
      </c>
      <c r="J14" s="52" t="s">
        <v>82</v>
      </c>
      <c r="K14" s="53" t="s">
        <v>554</v>
      </c>
      <c r="L14" s="98" t="str">
        <f>IF(ISNA(VLOOKUP($B14,'SECTION 3-1 STANDARD (SR)'!$B$12:$B$74,1,FALSE)),"N","Y")</f>
        <v>Y</v>
      </c>
      <c r="M14" s="101" t="e">
        <f>VLOOKUP($B14,'SECTION 4-1 - STANDARD (SR)'!$B$12:$F$42,4)</f>
        <v>#N/A</v>
      </c>
      <c r="N14" s="101" t="e">
        <f>VLOOKUP($B14,'SECTION 4-1 - STANDARD (SR)'!$B$12:$F$42,5)</f>
        <v>#N/A</v>
      </c>
    </row>
    <row r="15" spans="1:14" ht="230.25" thickBot="1" x14ac:dyDescent="0.3">
      <c r="A15" s="9" t="s">
        <v>16</v>
      </c>
      <c r="B15" s="9" t="s">
        <v>394</v>
      </c>
      <c r="C15" s="9" t="s">
        <v>225</v>
      </c>
      <c r="D15" s="57" t="s">
        <v>512</v>
      </c>
      <c r="E15" s="9" t="s">
        <v>412</v>
      </c>
      <c r="F15" s="9" t="s">
        <v>413</v>
      </c>
      <c r="G15" s="9" t="s">
        <v>414</v>
      </c>
      <c r="H15" s="58" t="s">
        <v>21</v>
      </c>
      <c r="I15" s="76" t="s">
        <v>482</v>
      </c>
      <c r="J15" s="52" t="s">
        <v>82</v>
      </c>
      <c r="K15" s="60" t="s">
        <v>555</v>
      </c>
      <c r="L15" s="98" t="str">
        <f>IF(ISNA(VLOOKUP($B15,'SECTION 3-1 STANDARD (SR)'!$B$12:$B$74,1,FALSE)),"N","Y")</f>
        <v>Y</v>
      </c>
      <c r="M15" s="101" t="e">
        <f>VLOOKUP($B15,'SECTION 4-1 - STANDARD (SR)'!$B$12:$F$42,4)</f>
        <v>#N/A</v>
      </c>
      <c r="N15" s="101" t="e">
        <f>VLOOKUP($B15,'SECTION 4-1 - STANDARD (SR)'!$B$12:$F$42,5)</f>
        <v>#N/A</v>
      </c>
    </row>
    <row r="16" spans="1:14" ht="230.25" thickBot="1" x14ac:dyDescent="0.3">
      <c r="A16" s="9" t="s">
        <v>16</v>
      </c>
      <c r="B16" s="9" t="s">
        <v>397</v>
      </c>
      <c r="C16" s="9" t="s">
        <v>225</v>
      </c>
      <c r="D16" s="57" t="s">
        <v>513</v>
      </c>
      <c r="E16" s="9" t="s">
        <v>411</v>
      </c>
      <c r="F16" s="9" t="s">
        <v>228</v>
      </c>
      <c r="G16" s="9" t="s">
        <v>514</v>
      </c>
      <c r="H16" s="58" t="s">
        <v>21</v>
      </c>
      <c r="I16" s="76" t="s">
        <v>482</v>
      </c>
      <c r="J16" s="52" t="s">
        <v>82</v>
      </c>
      <c r="K16" s="60" t="s">
        <v>556</v>
      </c>
      <c r="L16" s="98" t="str">
        <f>IF(ISNA(VLOOKUP($B16,'SECTION 3-1 STANDARD (SR)'!$B$12:$B$74,1,FALSE)),"N","Y")</f>
        <v>Y</v>
      </c>
      <c r="M16" s="101" t="e">
        <f>VLOOKUP($B16,'SECTION 4-1 - STANDARD (SR)'!$B$12:$F$42,4)</f>
        <v>#N/A</v>
      </c>
      <c r="N16" s="101" t="e">
        <f>VLOOKUP($B16,'SECTION 4-1 - STANDARD (SR)'!$B$12:$F$42,5)</f>
        <v>#N/A</v>
      </c>
    </row>
    <row r="17" spans="1:14" ht="230.25" thickBot="1" x14ac:dyDescent="0.3">
      <c r="A17" s="9" t="s">
        <v>16</v>
      </c>
      <c r="B17" s="9" t="s">
        <v>398</v>
      </c>
      <c r="C17" s="9" t="s">
        <v>225</v>
      </c>
      <c r="D17" s="57" t="s">
        <v>515</v>
      </c>
      <c r="E17" s="9" t="s">
        <v>486</v>
      </c>
      <c r="F17" s="9" t="s">
        <v>487</v>
      </c>
      <c r="G17" s="9" t="s">
        <v>516</v>
      </c>
      <c r="H17" s="58" t="s">
        <v>21</v>
      </c>
      <c r="I17" s="76" t="s">
        <v>482</v>
      </c>
      <c r="J17" s="52" t="s">
        <v>82</v>
      </c>
      <c r="K17" s="60" t="s">
        <v>557</v>
      </c>
      <c r="L17" s="98" t="str">
        <f>IF(ISNA(VLOOKUP($B17,'SECTION 3-1 STANDARD (SR)'!$B$12:$B$74,1,FALSE)),"N","Y")</f>
        <v>Y</v>
      </c>
      <c r="M17" s="101" t="e">
        <f>VLOOKUP($B17,'SECTION 4-1 - STANDARD (SR)'!$B$12:$F$42,4)</f>
        <v>#N/A</v>
      </c>
      <c r="N17" s="101" t="e">
        <f>VLOOKUP($B17,'SECTION 4-1 - STANDARD (SR)'!$B$12:$F$42,5)</f>
        <v>#N/A</v>
      </c>
    </row>
    <row r="18" spans="1:14" s="54" customFormat="1" ht="90" thickBot="1" x14ac:dyDescent="0.3">
      <c r="A18" s="24" t="s">
        <v>28</v>
      </c>
      <c r="B18" s="24" t="s">
        <v>224</v>
      </c>
      <c r="C18" s="24" t="s">
        <v>225</v>
      </c>
      <c r="D18" s="25" t="s">
        <v>226</v>
      </c>
      <c r="E18" s="24" t="s">
        <v>227</v>
      </c>
      <c r="F18" s="24" t="s">
        <v>228</v>
      </c>
      <c r="G18" s="24" t="s">
        <v>440</v>
      </c>
      <c r="H18" s="26" t="s">
        <v>21</v>
      </c>
      <c r="I18" s="30"/>
      <c r="J18" s="52" t="s">
        <v>82</v>
      </c>
      <c r="K18" s="95" t="s">
        <v>391</v>
      </c>
      <c r="L18" s="98" t="str">
        <f>IF(ISNA(VLOOKUP($B18,'SECTION 3-1 STANDARD (SR)'!$B$12:$B$74,1,FALSE)),"N","Y")</f>
        <v>N</v>
      </c>
      <c r="M18" s="101" t="str">
        <f>VLOOKUP($B18,'SECTION 4-1 - STANDARD (SR)'!$B$12:$F$42,4)</f>
        <v>46200 FC
OR
138700 FH</v>
      </c>
      <c r="N18" s="101" t="str">
        <f>VLOOKUP($B18,'SECTION 4-1 - STANDARD (SR)'!$B$12:$F$42,5)</f>
        <v>4900 FC
OR
14800 FH</v>
      </c>
    </row>
    <row r="19" spans="1:14" s="54" customFormat="1" ht="45.75" thickBot="1" x14ac:dyDescent="0.3">
      <c r="A19" s="24" t="s">
        <v>24</v>
      </c>
      <c r="B19" s="24" t="s">
        <v>517</v>
      </c>
      <c r="C19" s="24"/>
      <c r="D19" s="25" t="s">
        <v>40</v>
      </c>
      <c r="E19" s="24"/>
      <c r="F19" s="24"/>
      <c r="G19" s="24"/>
      <c r="H19" s="26"/>
      <c r="I19" s="27"/>
      <c r="J19" s="52" t="s">
        <v>82</v>
      </c>
      <c r="K19" s="56" t="s">
        <v>198</v>
      </c>
      <c r="L19" s="98" t="str">
        <f>IF(ISNA(VLOOKUP($B19,'SECTION 3-1 STANDARD (SR)'!$B$12:$B$74,1,FALSE)),"N","Y")</f>
        <v>Y</v>
      </c>
      <c r="M19" s="101" t="str">
        <f>VLOOKUP($B19,'SECTION 4-1 - STANDARD (SR)'!$B$12:$F$42,4)</f>
        <v>46200 FC
OR
138700 FH</v>
      </c>
      <c r="N19" s="101" t="str">
        <f>VLOOKUP($B19,'SECTION 4-1 - STANDARD (SR)'!$B$12:$F$42,5)</f>
        <v>4900 FC
OR
14800 FH</v>
      </c>
    </row>
    <row r="20" spans="1:14" s="54" customFormat="1" ht="45.75" thickBot="1" x14ac:dyDescent="0.3">
      <c r="A20" s="24" t="s">
        <v>24</v>
      </c>
      <c r="B20" s="24" t="s">
        <v>518</v>
      </c>
      <c r="C20" s="24"/>
      <c r="D20" s="25" t="s">
        <v>40</v>
      </c>
      <c r="E20" s="24"/>
      <c r="F20" s="24"/>
      <c r="G20" s="24"/>
      <c r="H20" s="26"/>
      <c r="I20" s="30"/>
      <c r="J20" s="52" t="s">
        <v>82</v>
      </c>
      <c r="K20" s="56" t="s">
        <v>198</v>
      </c>
      <c r="L20" s="98" t="str">
        <f>IF(ISNA(VLOOKUP($B20,'SECTION 3-1 STANDARD (SR)'!$B$12:$B$74,1,FALSE)),"N","Y")</f>
        <v>Y</v>
      </c>
      <c r="M20" s="101" t="str">
        <f>VLOOKUP($B20,'SECTION 4-1 - STANDARD (SR)'!$B$12:$F$42,4)</f>
        <v>46200 FC
OR
138700 FH</v>
      </c>
      <c r="N20" s="101" t="str">
        <f>VLOOKUP($B20,'SECTION 4-1 - STANDARD (SR)'!$B$12:$F$42,5)</f>
        <v>4900 FC
OR
14800 FH</v>
      </c>
    </row>
    <row r="21" spans="1:14" s="54" customFormat="1" ht="45.75" thickBot="1" x14ac:dyDescent="0.3">
      <c r="A21" s="24" t="s">
        <v>24</v>
      </c>
      <c r="B21" s="24" t="s">
        <v>519</v>
      </c>
      <c r="C21" s="24"/>
      <c r="D21" s="25" t="s">
        <v>40</v>
      </c>
      <c r="E21" s="24"/>
      <c r="F21" s="24"/>
      <c r="G21" s="24"/>
      <c r="H21" s="26"/>
      <c r="I21" s="27"/>
      <c r="J21" s="52" t="s">
        <v>82</v>
      </c>
      <c r="K21" s="56" t="s">
        <v>198</v>
      </c>
      <c r="L21" s="98" t="str">
        <f>IF(ISNA(VLOOKUP($B21,'SECTION 3-1 STANDARD (SR)'!$B$12:$B$74,1,FALSE)),"N","Y")</f>
        <v>Y</v>
      </c>
      <c r="M21" s="101" t="str">
        <f>VLOOKUP($B21,'SECTION 4-1 - STANDARD (SR)'!$B$12:$F$42,4)</f>
        <v>46200 FC
OR
138700 FH</v>
      </c>
      <c r="N21" s="101" t="str">
        <f>VLOOKUP($B21,'SECTION 4-1 - STANDARD (SR)'!$B$12:$F$42,5)</f>
        <v>4900 FC
OR
14800 FH</v>
      </c>
    </row>
    <row r="22" spans="1:14" ht="90" thickBot="1" x14ac:dyDescent="0.3">
      <c r="A22" s="24" t="s">
        <v>28</v>
      </c>
      <c r="B22" s="24" t="s">
        <v>104</v>
      </c>
      <c r="C22" s="24" t="s">
        <v>229</v>
      </c>
      <c r="D22" s="25" t="s">
        <v>230</v>
      </c>
      <c r="E22" s="24" t="s">
        <v>231</v>
      </c>
      <c r="F22" s="24" t="s">
        <v>232</v>
      </c>
      <c r="G22" s="24" t="s">
        <v>98</v>
      </c>
      <c r="H22" s="26" t="s">
        <v>21</v>
      </c>
      <c r="I22" s="30"/>
      <c r="J22" s="52" t="s">
        <v>82</v>
      </c>
      <c r="K22" s="95" t="s">
        <v>391</v>
      </c>
      <c r="L22" s="98" t="str">
        <f>IF(ISNA(VLOOKUP($B22,'SECTION 3-1 STANDARD (SR)'!$B$12:$B$74,1,FALSE)),"N","Y")</f>
        <v>Y</v>
      </c>
      <c r="M22" s="101" t="str">
        <f>VLOOKUP($B22,'SECTION 4-1 - STANDARD (SR)'!$B$12:$F$42,4)</f>
        <v>46200 FC
OR
138700 FH</v>
      </c>
      <c r="N22" s="101" t="str">
        <f>VLOOKUP($B22,'SECTION 4-1 - STANDARD (SR)'!$B$12:$F$42,5)</f>
        <v>4900 FC
OR
14800 FH</v>
      </c>
    </row>
    <row r="23" spans="1:14" ht="77.25" thickBot="1" x14ac:dyDescent="0.3">
      <c r="A23" s="24" t="s">
        <v>28</v>
      </c>
      <c r="B23" s="24" t="s">
        <v>233</v>
      </c>
      <c r="C23" s="24" t="s">
        <v>229</v>
      </c>
      <c r="D23" s="25" t="s">
        <v>234</v>
      </c>
      <c r="E23" s="24" t="s">
        <v>235</v>
      </c>
      <c r="F23" s="24" t="s">
        <v>236</v>
      </c>
      <c r="G23" s="24" t="s">
        <v>441</v>
      </c>
      <c r="H23" s="26" t="s">
        <v>21</v>
      </c>
      <c r="I23" s="30"/>
      <c r="J23" s="52" t="s">
        <v>82</v>
      </c>
      <c r="K23" s="95" t="s">
        <v>391</v>
      </c>
      <c r="L23" s="98" t="str">
        <f>IF(ISNA(VLOOKUP($B23,'SECTION 3-1 STANDARD (SR)'!$B$12:$B$74,1,FALSE)),"N","Y")</f>
        <v>N</v>
      </c>
      <c r="M23" s="101" t="str">
        <f>VLOOKUP($B23,'SECTION 4-1 - STANDARD (SR)'!$B$12:$F$42,4)</f>
        <v>45400 FC
OR
158900 FH</v>
      </c>
      <c r="N23" s="101" t="str">
        <f>VLOOKUP($B23,'SECTION 4-1 - STANDARD (SR)'!$B$12:$F$42,5)</f>
        <v>10500 FC
OR
37000 FH</v>
      </c>
    </row>
    <row r="24" spans="1:14" s="54" customFormat="1" ht="90" thickBot="1" x14ac:dyDescent="0.3">
      <c r="A24" s="24" t="s">
        <v>28</v>
      </c>
      <c r="B24" s="24" t="s">
        <v>109</v>
      </c>
      <c r="C24" s="24" t="s">
        <v>229</v>
      </c>
      <c r="D24" s="25" t="s">
        <v>490</v>
      </c>
      <c r="E24" s="24" t="s">
        <v>237</v>
      </c>
      <c r="F24" s="24" t="s">
        <v>238</v>
      </c>
      <c r="G24" s="24" t="s">
        <v>113</v>
      </c>
      <c r="H24" s="26" t="s">
        <v>21</v>
      </c>
      <c r="I24" s="30"/>
      <c r="J24" s="52" t="s">
        <v>82</v>
      </c>
      <c r="K24" s="95" t="s">
        <v>391</v>
      </c>
      <c r="L24" s="98" t="str">
        <f>IF(ISNA(VLOOKUP($B24,'SECTION 3-1 STANDARD (SR)'!$B$12:$B$74,1,FALSE)),"N","Y")</f>
        <v>Y</v>
      </c>
      <c r="M24" s="101" t="str">
        <f>VLOOKUP($B24,'SECTION 4-1 - STANDARD (SR)'!$B$12:$F$42,4)</f>
        <v>45400 FC
OR
158900 FH</v>
      </c>
      <c r="N24" s="101" t="str">
        <f>VLOOKUP($B24,'SECTION 4-1 - STANDARD (SR)'!$B$12:$F$42,5)</f>
        <v>10500 FC
OR
37000 FH</v>
      </c>
    </row>
    <row r="25" spans="1:14" s="54" customFormat="1" ht="90" thickBot="1" x14ac:dyDescent="0.3">
      <c r="A25" s="9" t="s">
        <v>28</v>
      </c>
      <c r="B25" s="9" t="s">
        <v>114</v>
      </c>
      <c r="C25" s="9" t="s">
        <v>239</v>
      </c>
      <c r="D25" s="57" t="s">
        <v>491</v>
      </c>
      <c r="E25" s="9" t="s">
        <v>468</v>
      </c>
      <c r="F25" s="9" t="s">
        <v>469</v>
      </c>
      <c r="G25" s="9" t="s">
        <v>117</v>
      </c>
      <c r="H25" s="58" t="s">
        <v>21</v>
      </c>
      <c r="I25" s="76" t="s">
        <v>482</v>
      </c>
      <c r="J25" s="52" t="s">
        <v>82</v>
      </c>
      <c r="K25" s="96" t="s">
        <v>391</v>
      </c>
      <c r="L25" s="98" t="str">
        <f>IF(ISNA(VLOOKUP($B25,'SECTION 3-1 STANDARD (SR)'!$B$12:$B$74,1,FALSE)),"N","Y")</f>
        <v>Y</v>
      </c>
      <c r="M25" s="101" t="str">
        <f>VLOOKUP($B25,'SECTION 4-1 - STANDARD (SR)'!$B$12:$F$42,4)</f>
        <v>45400 FC
OR
158900 FH</v>
      </c>
      <c r="N25" s="101" t="str">
        <f>VLOOKUP($B25,'SECTION 4-1 - STANDARD (SR)'!$B$12:$F$42,5)</f>
        <v>10500 FC
OR
37000 FH</v>
      </c>
    </row>
    <row r="26" spans="1:14" ht="45.75" thickBot="1" x14ac:dyDescent="0.3">
      <c r="A26" s="24" t="s">
        <v>24</v>
      </c>
      <c r="B26" s="24" t="s">
        <v>520</v>
      </c>
      <c r="C26" s="24"/>
      <c r="D26" s="25" t="s">
        <v>40</v>
      </c>
      <c r="E26" s="24"/>
      <c r="F26" s="24"/>
      <c r="G26" s="24"/>
      <c r="H26" s="26"/>
      <c r="I26" s="30"/>
      <c r="J26" s="52" t="s">
        <v>82</v>
      </c>
      <c r="K26" s="56" t="s">
        <v>198</v>
      </c>
      <c r="L26" s="98" t="str">
        <f>IF(ISNA(VLOOKUP($B26,'SECTION 3-1 STANDARD (SR)'!$B$12:$B$74,1,FALSE)),"N","Y")</f>
        <v>Y</v>
      </c>
      <c r="M26" s="101" t="str">
        <f>VLOOKUP($B26,'SECTION 4-1 - STANDARD (SR)'!$B$12:$F$42,4)</f>
        <v>53300 FC
OR
160000 FH</v>
      </c>
      <c r="N26" s="101" t="str">
        <f>VLOOKUP($B26,'SECTION 4-1 - STANDARD (SR)'!$B$12:$F$42,5)</f>
        <v>1100 FC
OR
3600 FH</v>
      </c>
    </row>
    <row r="27" spans="1:14" s="54" customFormat="1" ht="45.75" thickBot="1" x14ac:dyDescent="0.3">
      <c r="A27" s="24" t="s">
        <v>24</v>
      </c>
      <c r="B27" s="24" t="s">
        <v>521</v>
      </c>
      <c r="C27" s="24"/>
      <c r="D27" s="25" t="s">
        <v>40</v>
      </c>
      <c r="E27" s="24"/>
      <c r="F27" s="24"/>
      <c r="G27" s="24"/>
      <c r="H27" s="26"/>
      <c r="I27" s="30"/>
      <c r="J27" s="52" t="s">
        <v>82</v>
      </c>
      <c r="K27" s="56" t="s">
        <v>198</v>
      </c>
      <c r="L27" s="98" t="str">
        <f>IF(ISNA(VLOOKUP($B27,'SECTION 3-1 STANDARD (SR)'!$B$12:$B$74,1,FALSE)),"N","Y")</f>
        <v>Y</v>
      </c>
      <c r="M27" s="101" t="str">
        <f>VLOOKUP($B27,'SECTION 4-1 - STANDARD (SR)'!$B$12:$F$42,4)</f>
        <v>53300 FC
OR
160000 FH</v>
      </c>
      <c r="N27" s="101" t="str">
        <f>VLOOKUP($B27,'SECTION 4-1 - STANDARD (SR)'!$B$12:$F$42,5)</f>
        <v>1100 FC
OR
3600 FH</v>
      </c>
    </row>
    <row r="28" spans="1:14" s="54" customFormat="1" ht="45.75" thickBot="1" x14ac:dyDescent="0.3">
      <c r="A28" s="24" t="s">
        <v>24</v>
      </c>
      <c r="B28" s="24" t="s">
        <v>522</v>
      </c>
      <c r="C28" s="24"/>
      <c r="D28" s="25" t="s">
        <v>40</v>
      </c>
      <c r="E28" s="24"/>
      <c r="F28" s="24"/>
      <c r="G28" s="24"/>
      <c r="H28" s="26"/>
      <c r="I28" s="30"/>
      <c r="J28" s="52" t="s">
        <v>82</v>
      </c>
      <c r="K28" s="56" t="s">
        <v>198</v>
      </c>
      <c r="L28" s="98" t="str">
        <f>IF(ISNA(VLOOKUP($B28,'SECTION 3-1 STANDARD (SR)'!$B$12:$B$74,1,FALSE)),"N","Y")</f>
        <v>Y</v>
      </c>
      <c r="M28" s="101" t="str">
        <f>VLOOKUP($B28,'SECTION 4-1 - STANDARD (SR)'!$B$12:$F$42,4)</f>
        <v>53300 FC
OR
160000 FH</v>
      </c>
      <c r="N28" s="101" t="str">
        <f>VLOOKUP($B28,'SECTION 4-1 - STANDARD (SR)'!$B$12:$F$42,5)</f>
        <v>1100 FC
OR
3600 FH</v>
      </c>
    </row>
    <row r="29" spans="1:14" s="54" customFormat="1" ht="45.75" thickBot="1" x14ac:dyDescent="0.3">
      <c r="A29" s="24" t="s">
        <v>24</v>
      </c>
      <c r="B29" s="24" t="s">
        <v>523</v>
      </c>
      <c r="C29" s="24"/>
      <c r="D29" s="25" t="s">
        <v>40</v>
      </c>
      <c r="E29" s="24"/>
      <c r="F29" s="24"/>
      <c r="G29" s="24"/>
      <c r="H29" s="26"/>
      <c r="I29" s="30"/>
      <c r="J29" s="52" t="s">
        <v>82</v>
      </c>
      <c r="K29" s="56" t="s">
        <v>198</v>
      </c>
      <c r="L29" s="98" t="str">
        <f>IF(ISNA(VLOOKUP($B29,'SECTION 3-1 STANDARD (SR)'!$B$12:$B$74,1,FALSE)),"N","Y")</f>
        <v>Y</v>
      </c>
      <c r="M29" s="101" t="str">
        <f>VLOOKUP($B29,'SECTION 4-1 - STANDARD (SR)'!$B$12:$F$42,4)</f>
        <v>53300 FC
OR
160000 FH</v>
      </c>
      <c r="N29" s="101" t="str">
        <f>VLOOKUP($B29,'SECTION 4-1 - STANDARD (SR)'!$B$12:$F$42,5)</f>
        <v>1100 FC
OR
3600 FH</v>
      </c>
    </row>
    <row r="30" spans="1:14" s="54" customFormat="1" ht="45.75" thickBot="1" x14ac:dyDescent="0.3">
      <c r="A30" s="24" t="s">
        <v>24</v>
      </c>
      <c r="B30" s="24" t="s">
        <v>524</v>
      </c>
      <c r="C30" s="24"/>
      <c r="D30" s="25" t="s">
        <v>40</v>
      </c>
      <c r="E30" s="24"/>
      <c r="F30" s="24"/>
      <c r="G30" s="24"/>
      <c r="H30" s="26"/>
      <c r="I30" s="30"/>
      <c r="J30" s="52" t="s">
        <v>82</v>
      </c>
      <c r="K30" s="56" t="s">
        <v>198</v>
      </c>
      <c r="L30" s="98" t="str">
        <f>IF(ISNA(VLOOKUP($B30,'SECTION 3-1 STANDARD (SR)'!$B$12:$B$74,1,FALSE)),"N","Y")</f>
        <v>Y</v>
      </c>
      <c r="M30" s="101" t="str">
        <f>VLOOKUP($B30,'SECTION 4-1 - STANDARD (SR)'!$B$12:$F$42,4)</f>
        <v>53300 FC
OR
160000 FH</v>
      </c>
      <c r="N30" s="101" t="str">
        <f>VLOOKUP($B30,'SECTION 4-1 - STANDARD (SR)'!$B$12:$F$42,5)</f>
        <v>1100 FC
OR
3600 FH</v>
      </c>
    </row>
    <row r="31" spans="1:14" ht="45.75" thickBot="1" x14ac:dyDescent="0.3">
      <c r="A31" s="24" t="s">
        <v>24</v>
      </c>
      <c r="B31" s="24" t="s">
        <v>499</v>
      </c>
      <c r="C31" s="24"/>
      <c r="D31" s="25" t="s">
        <v>40</v>
      </c>
      <c r="E31" s="24"/>
      <c r="F31" s="24"/>
      <c r="G31" s="24"/>
      <c r="H31" s="26"/>
      <c r="I31" s="30"/>
      <c r="J31" s="52" t="s">
        <v>82</v>
      </c>
      <c r="K31" s="56" t="s">
        <v>198</v>
      </c>
      <c r="L31" s="98" t="str">
        <f>IF(ISNA(VLOOKUP($B31,'SECTION 3-1 STANDARD (SR)'!$B$12:$B$74,1,FALSE)),"N","Y")</f>
        <v>N</v>
      </c>
      <c r="M31" s="101">
        <f>VLOOKUP($B31,'SECTION 4-1 - STANDARD (SR)'!$B$12:$F$42,4)</f>
        <v>0</v>
      </c>
      <c r="N31" s="101">
        <f>VLOOKUP($B31,'SECTION 4-1 - STANDARD (SR)'!$B$12:$F$42,5)</f>
        <v>0</v>
      </c>
    </row>
    <row r="32" spans="1:14" ht="128.25" thickBot="1" x14ac:dyDescent="0.3">
      <c r="A32" s="24" t="s">
        <v>28</v>
      </c>
      <c r="B32" s="24" t="s">
        <v>118</v>
      </c>
      <c r="C32" s="24" t="s">
        <v>240</v>
      </c>
      <c r="D32" s="25" t="s">
        <v>120</v>
      </c>
      <c r="E32" s="24" t="s">
        <v>241</v>
      </c>
      <c r="F32" s="24" t="s">
        <v>242</v>
      </c>
      <c r="G32" s="24" t="s">
        <v>123</v>
      </c>
      <c r="H32" s="26" t="s">
        <v>21</v>
      </c>
      <c r="I32" s="76" t="s">
        <v>482</v>
      </c>
      <c r="J32" s="52" t="s">
        <v>82</v>
      </c>
      <c r="K32" s="88" t="s">
        <v>391</v>
      </c>
      <c r="L32" s="98" t="str">
        <f>IF(ISNA(VLOOKUP($B32,'SECTION 3-1 STANDARD (SR)'!$B$12:$B$74,1,FALSE)),"N","Y")</f>
        <v>Y</v>
      </c>
      <c r="M32" s="101" t="str">
        <f>VLOOKUP($B32,'SECTION 4-1 - STANDARD (SR)'!$B$12:$F$42,4)</f>
        <v>37600 FC
OR
113000 FH</v>
      </c>
      <c r="N32" s="101" t="str">
        <f>VLOOKUP($B32,'SECTION 4-1 - STANDARD (SR)'!$B$12:$F$42,5)</f>
        <v>6700 FC
OR
20100 FH</v>
      </c>
    </row>
    <row r="33" spans="1:14" ht="77.25" thickBot="1" x14ac:dyDescent="0.3">
      <c r="A33" s="24" t="s">
        <v>28</v>
      </c>
      <c r="B33" s="24" t="s">
        <v>124</v>
      </c>
      <c r="C33" s="24" t="s">
        <v>129</v>
      </c>
      <c r="D33" s="25" t="s">
        <v>125</v>
      </c>
      <c r="E33" s="24" t="s">
        <v>466</v>
      </c>
      <c r="F33" s="24" t="s">
        <v>467</v>
      </c>
      <c r="G33" s="24" t="s">
        <v>127</v>
      </c>
      <c r="H33" s="26" t="s">
        <v>21</v>
      </c>
      <c r="I33" s="76" t="s">
        <v>482</v>
      </c>
      <c r="J33" s="52" t="s">
        <v>82</v>
      </c>
      <c r="K33" s="88" t="s">
        <v>391</v>
      </c>
      <c r="L33" s="98" t="str">
        <f>IF(ISNA(VLOOKUP($B33,'SECTION 3-1 STANDARD (SR)'!$B$12:$B$74,1,FALSE)),"N","Y")</f>
        <v>Y</v>
      </c>
      <c r="M33" s="101" t="str">
        <f>VLOOKUP($B33,'SECTION 4-1 - STANDARD (SR)'!$B$12:$F$42,4)</f>
        <v>37600 FC
OR
113000 FH</v>
      </c>
      <c r="N33" s="101" t="str">
        <f>VLOOKUP($B33,'SECTION 4-1 - STANDARD (SR)'!$B$12:$F$42,5)</f>
        <v>6700 FC
OR
20100 FH</v>
      </c>
    </row>
    <row r="34" spans="1:14" ht="128.25" thickBot="1" x14ac:dyDescent="0.3">
      <c r="A34" s="24" t="s">
        <v>28</v>
      </c>
      <c r="B34" s="24" t="s">
        <v>128</v>
      </c>
      <c r="C34" s="24" t="s">
        <v>240</v>
      </c>
      <c r="D34" s="25" t="s">
        <v>130</v>
      </c>
      <c r="E34" s="24" t="s">
        <v>243</v>
      </c>
      <c r="F34" s="24" t="s">
        <v>244</v>
      </c>
      <c r="G34" s="24" t="s">
        <v>245</v>
      </c>
      <c r="H34" s="26" t="s">
        <v>21</v>
      </c>
      <c r="I34" s="30"/>
      <c r="J34" s="52" t="s">
        <v>82</v>
      </c>
      <c r="K34" s="88" t="s">
        <v>391</v>
      </c>
      <c r="L34" s="98" t="str">
        <f>IF(ISNA(VLOOKUP($B34,'SECTION 3-1 STANDARD (SR)'!$B$12:$B$74,1,FALSE)),"N","Y")</f>
        <v>Y</v>
      </c>
      <c r="M34" s="101" t="str">
        <f>VLOOKUP($B34,'SECTION 4-1 - STANDARD (SR)'!$B$12:$F$42,4)</f>
        <v>37600 FC
OR
113000 FH</v>
      </c>
      <c r="N34" s="101" t="str">
        <f>VLOOKUP($B34,'SECTION 4-1 - STANDARD (SR)'!$B$12:$F$42,5)</f>
        <v>6700 FC
OR
20100 FH</v>
      </c>
    </row>
    <row r="35" spans="1:14" s="54" customFormat="1" ht="128.25" thickBot="1" x14ac:dyDescent="0.3">
      <c r="A35" s="24" t="s">
        <v>28</v>
      </c>
      <c r="B35" s="24" t="s">
        <v>131</v>
      </c>
      <c r="C35" s="24" t="s">
        <v>240</v>
      </c>
      <c r="D35" s="25" t="s">
        <v>132</v>
      </c>
      <c r="E35" s="24" t="s">
        <v>246</v>
      </c>
      <c r="F35" s="24" t="s">
        <v>247</v>
      </c>
      <c r="G35" s="24" t="s">
        <v>135</v>
      </c>
      <c r="H35" s="26" t="s">
        <v>21</v>
      </c>
      <c r="I35" s="27"/>
      <c r="J35" s="52" t="s">
        <v>82</v>
      </c>
      <c r="K35" s="88" t="s">
        <v>391</v>
      </c>
      <c r="L35" s="98" t="str">
        <f>IF(ISNA(VLOOKUP($B35,'SECTION 3-1 STANDARD (SR)'!$B$12:$B$74,1,FALSE)),"N","Y")</f>
        <v>Y</v>
      </c>
      <c r="M35" s="101" t="str">
        <f>VLOOKUP($B35,'SECTION 4-1 - STANDARD (SR)'!$B$12:$F$42,4)</f>
        <v>37600 FC
OR
113000 FH</v>
      </c>
      <c r="N35" s="101" t="str">
        <f>VLOOKUP($B35,'SECTION 4-1 - STANDARD (SR)'!$B$12:$F$42,5)</f>
        <v>6700 FC
OR
20100 FH</v>
      </c>
    </row>
    <row r="36" spans="1:14" s="54" customFormat="1" ht="90" thickBot="1" x14ac:dyDescent="0.3">
      <c r="A36" s="24" t="s">
        <v>28</v>
      </c>
      <c r="B36" s="24" t="s">
        <v>136</v>
      </c>
      <c r="C36" s="24" t="s">
        <v>129</v>
      </c>
      <c r="D36" s="25" t="s">
        <v>248</v>
      </c>
      <c r="E36" s="24" t="s">
        <v>249</v>
      </c>
      <c r="F36" s="24" t="s">
        <v>250</v>
      </c>
      <c r="G36" s="24" t="s">
        <v>140</v>
      </c>
      <c r="H36" s="26" t="s">
        <v>21</v>
      </c>
      <c r="I36" s="27"/>
      <c r="J36" s="52" t="s">
        <v>82</v>
      </c>
      <c r="K36" s="88" t="s">
        <v>391</v>
      </c>
      <c r="L36" s="98" t="str">
        <f>IF(ISNA(VLOOKUP($B36,'SECTION 3-1 STANDARD (SR)'!$B$12:$B$74,1,FALSE)),"N","Y")</f>
        <v>Y</v>
      </c>
      <c r="M36" s="101" t="str">
        <f>VLOOKUP($B36,'SECTION 4-1 - STANDARD (SR)'!$B$12:$F$42,4)</f>
        <v>37600 FC
OR
113000 FH</v>
      </c>
      <c r="N36" s="101" t="str">
        <f>VLOOKUP($B36,'SECTION 4-1 - STANDARD (SR)'!$B$12:$F$42,5)</f>
        <v>6700 FC
OR
20100 FH</v>
      </c>
    </row>
    <row r="37" spans="1:14" s="54" customFormat="1" ht="128.25" thickBot="1" x14ac:dyDescent="0.3">
      <c r="A37" s="24" t="s">
        <v>28</v>
      </c>
      <c r="B37" s="24" t="s">
        <v>251</v>
      </c>
      <c r="C37" s="24" t="s">
        <v>240</v>
      </c>
      <c r="D37" s="25" t="s">
        <v>252</v>
      </c>
      <c r="E37" s="24" t="s">
        <v>253</v>
      </c>
      <c r="F37" s="24" t="s">
        <v>254</v>
      </c>
      <c r="G37" s="24" t="s">
        <v>255</v>
      </c>
      <c r="H37" s="26" t="s">
        <v>21</v>
      </c>
      <c r="I37" s="27"/>
      <c r="J37" s="52" t="s">
        <v>82</v>
      </c>
      <c r="K37" s="88" t="s">
        <v>391</v>
      </c>
      <c r="L37" s="98" t="str">
        <f>IF(ISNA(VLOOKUP($B37,'SECTION 3-1 STANDARD (SR)'!$B$12:$B$74,1,FALSE)),"N","Y")</f>
        <v>N</v>
      </c>
      <c r="M37" s="101" t="str">
        <f>VLOOKUP($B37,'SECTION 4-1 - STANDARD (SR)'!$B$12:$F$42,4)</f>
        <v>46800 FC
OR
164100 FH</v>
      </c>
      <c r="N37" s="101" t="str">
        <f>VLOOKUP($B37,'SECTION 4-1 - STANDARD (SR)'!$B$12:$F$42,5)</f>
        <v>8100 FC
OR
28500 FH</v>
      </c>
    </row>
    <row r="38" spans="1:14" s="54" customFormat="1" ht="45.75" thickBot="1" x14ac:dyDescent="0.3">
      <c r="A38" s="24" t="s">
        <v>24</v>
      </c>
      <c r="B38" s="24" t="s">
        <v>500</v>
      </c>
      <c r="C38" s="24"/>
      <c r="D38" s="25" t="s">
        <v>40</v>
      </c>
      <c r="E38" s="24"/>
      <c r="F38" s="24"/>
      <c r="G38" s="24"/>
      <c r="H38" s="26"/>
      <c r="I38" s="27"/>
      <c r="J38" s="52" t="s">
        <v>82</v>
      </c>
      <c r="K38" s="56" t="s">
        <v>198</v>
      </c>
      <c r="L38" s="98" t="str">
        <f>IF(ISNA(VLOOKUP($B38,'SECTION 3-1 STANDARD (SR)'!$B$12:$B$74,1,FALSE)),"N","Y")</f>
        <v>N</v>
      </c>
      <c r="M38" s="101">
        <f>VLOOKUP($B38,'SECTION 4-1 - STANDARD (SR)'!$B$12:$F$42,4)</f>
        <v>0</v>
      </c>
      <c r="N38" s="101">
        <f>VLOOKUP($B38,'SECTION 4-1 - STANDARD (SR)'!$B$12:$F$42,5)</f>
        <v>0</v>
      </c>
    </row>
    <row r="39" spans="1:14" ht="45.75" thickBot="1" x14ac:dyDescent="0.3">
      <c r="A39" s="24" t="s">
        <v>24</v>
      </c>
      <c r="B39" s="24" t="s">
        <v>501</v>
      </c>
      <c r="C39" s="24"/>
      <c r="D39" s="25" t="s">
        <v>40</v>
      </c>
      <c r="E39" s="24"/>
      <c r="F39" s="24"/>
      <c r="G39" s="24"/>
      <c r="H39" s="26"/>
      <c r="I39" s="30"/>
      <c r="J39" s="52" t="s">
        <v>82</v>
      </c>
      <c r="K39" s="56" t="s">
        <v>198</v>
      </c>
      <c r="L39" s="98" t="str">
        <f>IF(ISNA(VLOOKUP($B39,'SECTION 3-1 STANDARD (SR)'!$B$12:$B$74,1,FALSE)),"N","Y")</f>
        <v>N</v>
      </c>
      <c r="M39" s="101">
        <f>VLOOKUP($B39,'SECTION 4-1 - STANDARD (SR)'!$B$12:$F$42,4)</f>
        <v>0</v>
      </c>
      <c r="N39" s="101">
        <f>VLOOKUP($B39,'SECTION 4-1 - STANDARD (SR)'!$B$12:$F$42,5)</f>
        <v>0</v>
      </c>
    </row>
    <row r="40" spans="1:14" ht="45.75" thickBot="1" x14ac:dyDescent="0.3">
      <c r="A40" s="24" t="s">
        <v>24</v>
      </c>
      <c r="B40" s="24" t="s">
        <v>502</v>
      </c>
      <c r="C40" s="24"/>
      <c r="D40" s="25" t="s">
        <v>40</v>
      </c>
      <c r="E40" s="24"/>
      <c r="F40" s="24"/>
      <c r="G40" s="24"/>
      <c r="H40" s="26"/>
      <c r="I40" s="30"/>
      <c r="J40" s="52" t="s">
        <v>82</v>
      </c>
      <c r="K40" s="56" t="s">
        <v>198</v>
      </c>
      <c r="L40" s="98" t="str">
        <f>IF(ISNA(VLOOKUP($B40,'SECTION 3-1 STANDARD (SR)'!$B$12:$B$74,1,FALSE)),"N","Y")</f>
        <v>N</v>
      </c>
      <c r="M40" s="101">
        <f>VLOOKUP($B40,'SECTION 4-1 - STANDARD (SR)'!$B$12:$F$42,4)</f>
        <v>0</v>
      </c>
      <c r="N40" s="101">
        <f>VLOOKUP($B40,'SECTION 4-1 - STANDARD (SR)'!$B$12:$F$42,5)</f>
        <v>0</v>
      </c>
    </row>
    <row r="41" spans="1:14" ht="45.75" thickBot="1" x14ac:dyDescent="0.3">
      <c r="A41" s="24" t="s">
        <v>24</v>
      </c>
      <c r="B41" s="24" t="s">
        <v>525</v>
      </c>
      <c r="C41" s="24"/>
      <c r="D41" s="25" t="s">
        <v>40</v>
      </c>
      <c r="E41" s="24"/>
      <c r="F41" s="24"/>
      <c r="G41" s="24"/>
      <c r="H41" s="26"/>
      <c r="I41" s="30"/>
      <c r="J41" s="52" t="s">
        <v>82</v>
      </c>
      <c r="K41" s="56" t="s">
        <v>198</v>
      </c>
      <c r="L41" s="98" t="str">
        <f>IF(ISNA(VLOOKUP($B41,'SECTION 3-1 STANDARD (SR)'!$B$12:$B$74,1,FALSE)),"N","Y")</f>
        <v>Y</v>
      </c>
      <c r="M41" s="101">
        <f>VLOOKUP($B41,'SECTION 4-1 - STANDARD (SR)'!$B$12:$F$42,4)</f>
        <v>0</v>
      </c>
      <c r="N41" s="101">
        <f>VLOOKUP($B41,'SECTION 4-1 - STANDARD (SR)'!$B$12:$F$42,5)</f>
        <v>0</v>
      </c>
    </row>
    <row r="42" spans="1:14" ht="45.75" thickBot="1" x14ac:dyDescent="0.3">
      <c r="A42" s="24" t="s">
        <v>24</v>
      </c>
      <c r="B42" s="24" t="s">
        <v>526</v>
      </c>
      <c r="C42" s="24"/>
      <c r="D42" s="25" t="s">
        <v>40</v>
      </c>
      <c r="E42" s="24"/>
      <c r="F42" s="24"/>
      <c r="G42" s="24"/>
      <c r="H42" s="26"/>
      <c r="I42" s="30"/>
      <c r="J42" s="52" t="s">
        <v>82</v>
      </c>
      <c r="K42" s="56" t="s">
        <v>198</v>
      </c>
      <c r="L42" s="98" t="str">
        <f>IF(ISNA(VLOOKUP($B42,'SECTION 3-1 STANDARD (SR)'!$B$12:$B$74,1,FALSE)),"N","Y")</f>
        <v>Y</v>
      </c>
      <c r="M42" s="101">
        <f>VLOOKUP($B42,'SECTION 4-1 - STANDARD (SR)'!$B$12:$F$42,4)</f>
        <v>0</v>
      </c>
      <c r="N42" s="101">
        <f>VLOOKUP($B42,'SECTION 4-1 - STANDARD (SR)'!$B$12:$F$42,5)</f>
        <v>0</v>
      </c>
    </row>
    <row r="43" spans="1:14" ht="45.75" thickBot="1" x14ac:dyDescent="0.3">
      <c r="A43" s="24" t="s">
        <v>24</v>
      </c>
      <c r="B43" s="24" t="s">
        <v>527</v>
      </c>
      <c r="C43" s="24"/>
      <c r="D43" s="25" t="s">
        <v>40</v>
      </c>
      <c r="E43" s="24"/>
      <c r="F43" s="24"/>
      <c r="G43" s="24"/>
      <c r="H43" s="26"/>
      <c r="I43" s="30"/>
      <c r="J43" s="52" t="s">
        <v>82</v>
      </c>
      <c r="K43" s="56" t="s">
        <v>198</v>
      </c>
      <c r="L43" s="98" t="str">
        <f>IF(ISNA(VLOOKUP($B43,'SECTION 3-1 STANDARD (SR)'!$B$12:$B$74,1,FALSE)),"N","Y")</f>
        <v>Y</v>
      </c>
      <c r="M43" s="101">
        <f>VLOOKUP($B43,'SECTION 4-1 - STANDARD (SR)'!$B$12:$F$42,4)</f>
        <v>0</v>
      </c>
      <c r="N43" s="101">
        <f>VLOOKUP($B43,'SECTION 4-1 - STANDARD (SR)'!$B$12:$F$42,5)</f>
        <v>0</v>
      </c>
    </row>
    <row r="44" spans="1:14" ht="45.75" thickBot="1" x14ac:dyDescent="0.3">
      <c r="A44" s="24" t="s">
        <v>24</v>
      </c>
      <c r="B44" s="24" t="s">
        <v>528</v>
      </c>
      <c r="C44" s="24"/>
      <c r="D44" s="25" t="s">
        <v>40</v>
      </c>
      <c r="E44" s="24"/>
      <c r="F44" s="24"/>
      <c r="G44" s="24"/>
      <c r="H44" s="26"/>
      <c r="I44" s="30"/>
      <c r="J44" s="52" t="s">
        <v>82</v>
      </c>
      <c r="K44" s="56" t="s">
        <v>198</v>
      </c>
      <c r="L44" s="98" t="str">
        <f>IF(ISNA(VLOOKUP($B44,'SECTION 3-1 STANDARD (SR)'!$B$12:$B$74,1,FALSE)),"N","Y")</f>
        <v>Y</v>
      </c>
      <c r="M44" s="101">
        <f>VLOOKUP($B44,'SECTION 4-1 - STANDARD (SR)'!$B$12:$F$42,4)</f>
        <v>0</v>
      </c>
      <c r="N44" s="101">
        <f>VLOOKUP($B44,'SECTION 4-1 - STANDARD (SR)'!$B$12:$F$42,5)</f>
        <v>0</v>
      </c>
    </row>
    <row r="45" spans="1:14" ht="128.25" thickBot="1" x14ac:dyDescent="0.3">
      <c r="A45" s="24" t="s">
        <v>28</v>
      </c>
      <c r="B45" s="24" t="s">
        <v>73</v>
      </c>
      <c r="C45" s="24" t="s">
        <v>74</v>
      </c>
      <c r="D45" s="25" t="s">
        <v>75</v>
      </c>
      <c r="E45" s="24" t="s">
        <v>76</v>
      </c>
      <c r="F45" s="24" t="s">
        <v>77</v>
      </c>
      <c r="G45" s="24" t="s">
        <v>78</v>
      </c>
      <c r="H45" s="26" t="s">
        <v>21</v>
      </c>
      <c r="I45" s="30"/>
      <c r="J45" s="52" t="s">
        <v>82</v>
      </c>
      <c r="K45" s="88" t="s">
        <v>391</v>
      </c>
      <c r="L45" s="98" t="str">
        <f>IF(ISNA(VLOOKUP($B45,'SECTION 3-1 STANDARD (SR)'!$B$12:$B$74,1,FALSE)),"N","Y")</f>
        <v>N</v>
      </c>
      <c r="M45" s="101" t="str">
        <f>VLOOKUP($B45,'SECTION 4-1 - STANDARD (SR)'!$B$12:$F$42,4)</f>
        <v>42600 FC
OR
149100 FH</v>
      </c>
      <c r="N45" s="101" t="str">
        <f>VLOOKUP($B45,'SECTION 4-1 - STANDARD (SR)'!$B$12:$F$42,5)</f>
        <v>4500 FC
OR
15800 FH</v>
      </c>
    </row>
    <row r="46" spans="1:14" s="54" customFormat="1" ht="77.25" thickBot="1" x14ac:dyDescent="0.3">
      <c r="A46" s="24" t="s">
        <v>28</v>
      </c>
      <c r="B46" s="24" t="s">
        <v>79</v>
      </c>
      <c r="C46" s="24" t="s">
        <v>80</v>
      </c>
      <c r="D46" s="25" t="s">
        <v>81</v>
      </c>
      <c r="E46" s="24" t="s">
        <v>458</v>
      </c>
      <c r="F46" s="24" t="s">
        <v>459</v>
      </c>
      <c r="G46" s="24" t="s">
        <v>113</v>
      </c>
      <c r="H46" s="26" t="s">
        <v>21</v>
      </c>
      <c r="I46" s="27"/>
      <c r="J46" s="52" t="s">
        <v>82</v>
      </c>
      <c r="K46" s="88" t="s">
        <v>391</v>
      </c>
      <c r="L46" s="98" t="str">
        <f>IF(ISNA(VLOOKUP($B46,'SECTION 3-1 STANDARD (SR)'!$B$12:$B$74,1,FALSE)),"N","Y")</f>
        <v>N</v>
      </c>
      <c r="M46" s="101" t="str">
        <f>VLOOKUP($B46,'SECTION 4-1 - STANDARD (SR)'!$B$12:$F$42,4)</f>
        <v>47600 FC
OR
142800 FH</v>
      </c>
      <c r="N46" s="101" t="str">
        <f>VLOOKUP($B46,'SECTION 4-1 - STANDARD (SR)'!$B$12:$F$42,5)</f>
        <v>7200 FC
OR
21600 FH</v>
      </c>
    </row>
    <row r="47" spans="1:14" ht="128.25" thickBot="1" x14ac:dyDescent="0.3">
      <c r="A47" s="24" t="s">
        <v>28</v>
      </c>
      <c r="B47" s="24" t="s">
        <v>257</v>
      </c>
      <c r="C47" s="24" t="s">
        <v>74</v>
      </c>
      <c r="D47" s="25" t="s">
        <v>309</v>
      </c>
      <c r="E47" s="24" t="s">
        <v>258</v>
      </c>
      <c r="F47" s="24" t="s">
        <v>259</v>
      </c>
      <c r="G47" s="24" t="s">
        <v>260</v>
      </c>
      <c r="H47" s="26" t="s">
        <v>21</v>
      </c>
      <c r="I47" s="30"/>
      <c r="J47" s="52" t="s">
        <v>82</v>
      </c>
      <c r="K47" s="88" t="s">
        <v>391</v>
      </c>
      <c r="L47" s="98" t="str">
        <f>IF(ISNA(VLOOKUP($B47,'SECTION 3-1 STANDARD (SR)'!$B$12:$B$74,1,FALSE)),"N","Y")</f>
        <v>N</v>
      </c>
      <c r="M47" s="101" t="str">
        <f>VLOOKUP($B47,'SECTION 4-1 - STANDARD (SR)'!$B$12:$F$42,4)</f>
        <v>48700 FC
OR
146300 FH</v>
      </c>
      <c r="N47" s="101" t="str">
        <f>VLOOKUP($B47,'SECTION 4-1 - STANDARD (SR)'!$B$12:$F$42,5)</f>
        <v>7300 FC
OR
21900 FH</v>
      </c>
    </row>
    <row r="48" spans="1:14" ht="128.25" thickBot="1" x14ac:dyDescent="0.3">
      <c r="A48" s="24" t="s">
        <v>28</v>
      </c>
      <c r="B48" s="24" t="s">
        <v>141</v>
      </c>
      <c r="C48" s="24" t="s">
        <v>74</v>
      </c>
      <c r="D48" s="25" t="s">
        <v>194</v>
      </c>
      <c r="E48" s="24" t="s">
        <v>261</v>
      </c>
      <c r="F48" s="24" t="s">
        <v>262</v>
      </c>
      <c r="G48" s="24" t="s">
        <v>189</v>
      </c>
      <c r="H48" s="26" t="s">
        <v>21</v>
      </c>
      <c r="I48" s="30"/>
      <c r="J48" s="52" t="s">
        <v>82</v>
      </c>
      <c r="K48" s="88" t="s">
        <v>391</v>
      </c>
      <c r="L48" s="98" t="str">
        <f>IF(ISNA(VLOOKUP($B48,'SECTION 3-1 STANDARD (SR)'!$B$12:$B$74,1,FALSE)),"N","Y")</f>
        <v>Y</v>
      </c>
      <c r="M48" s="101" t="str">
        <f>VLOOKUP($B48,'SECTION 4-1 - STANDARD (SR)'!$B$12:$F$42,4)</f>
        <v>48700 FC
OR
146300 FH</v>
      </c>
      <c r="N48" s="101" t="str">
        <f>VLOOKUP($B48,'SECTION 4-1 - STANDARD (SR)'!$B$12:$F$42,5)</f>
        <v>7300 FC
OR
21900 FH</v>
      </c>
    </row>
    <row r="49" spans="1:14" ht="77.25" thickBot="1" x14ac:dyDescent="0.3">
      <c r="A49" s="24" t="s">
        <v>28</v>
      </c>
      <c r="B49" s="24" t="s">
        <v>263</v>
      </c>
      <c r="C49" s="24" t="s">
        <v>80</v>
      </c>
      <c r="D49" s="25" t="s">
        <v>310</v>
      </c>
      <c r="E49" s="24" t="s">
        <v>456</v>
      </c>
      <c r="F49" s="24" t="s">
        <v>457</v>
      </c>
      <c r="G49" s="24" t="s">
        <v>447</v>
      </c>
      <c r="H49" s="26" t="s">
        <v>21</v>
      </c>
      <c r="I49" s="30"/>
      <c r="J49" s="52" t="s">
        <v>82</v>
      </c>
      <c r="K49" s="88" t="s">
        <v>391</v>
      </c>
      <c r="L49" s="98" t="str">
        <f>IF(ISNA(VLOOKUP($B49,'SECTION 3-1 STANDARD (SR)'!$B$12:$B$74,1,FALSE)),"N","Y")</f>
        <v>N</v>
      </c>
      <c r="M49" s="101" t="str">
        <f>VLOOKUP($B49,'SECTION 4-1 - STANDARD (SR)'!$B$12:$F$42,4)</f>
        <v>46600 FC
OR
140000 FH</v>
      </c>
      <c r="N49" s="101" t="str">
        <f>VLOOKUP($B49,'SECTION 4-1 - STANDARD (SR)'!$B$12:$F$42,5)</f>
        <v>6900 FC
OR
20900 FH</v>
      </c>
    </row>
    <row r="50" spans="1:14" ht="128.25" thickBot="1" x14ac:dyDescent="0.3">
      <c r="A50" s="24" t="s">
        <v>28</v>
      </c>
      <c r="B50" s="24" t="s">
        <v>142</v>
      </c>
      <c r="C50" s="24" t="s">
        <v>74</v>
      </c>
      <c r="D50" s="25" t="s">
        <v>311</v>
      </c>
      <c r="E50" s="24" t="s">
        <v>264</v>
      </c>
      <c r="F50" s="24" t="s">
        <v>265</v>
      </c>
      <c r="G50" s="24" t="s">
        <v>144</v>
      </c>
      <c r="H50" s="26" t="s">
        <v>21</v>
      </c>
      <c r="I50" s="30"/>
      <c r="J50" s="52" t="s">
        <v>82</v>
      </c>
      <c r="K50" s="88" t="s">
        <v>391</v>
      </c>
      <c r="L50" s="98" t="str">
        <f>IF(ISNA(VLOOKUP($B50,'SECTION 3-1 STANDARD (SR)'!$B$12:$B$74,1,FALSE)),"N","Y")</f>
        <v>Y</v>
      </c>
      <c r="M50" s="101" t="str">
        <f>VLOOKUP($B50,'SECTION 4-1 - STANDARD (SR)'!$B$12:$F$42,4)</f>
        <v>52900 FC 
OR 
158700 FH</v>
      </c>
      <c r="N50" s="101" t="str">
        <f>VLOOKUP($B50,'SECTION 4-1 - STANDARD (SR)'!$B$12:$F$42,5)</f>
        <v>8000 FC 
OR
24000 FH</v>
      </c>
    </row>
    <row r="51" spans="1:14" ht="128.25" thickBot="1" x14ac:dyDescent="0.3">
      <c r="A51" s="24" t="s">
        <v>28</v>
      </c>
      <c r="B51" s="24" t="s">
        <v>64</v>
      </c>
      <c r="C51" s="24" t="s">
        <v>74</v>
      </c>
      <c r="D51" s="25" t="s">
        <v>66</v>
      </c>
      <c r="E51" s="24" t="s">
        <v>266</v>
      </c>
      <c r="F51" s="24" t="s">
        <v>265</v>
      </c>
      <c r="G51" s="24" t="s">
        <v>69</v>
      </c>
      <c r="H51" s="26" t="s">
        <v>21</v>
      </c>
      <c r="I51" s="76" t="s">
        <v>482</v>
      </c>
      <c r="J51" s="52" t="s">
        <v>82</v>
      </c>
      <c r="K51" s="88" t="s">
        <v>391</v>
      </c>
      <c r="L51" s="98" t="str">
        <f>IF(ISNA(VLOOKUP($B51,'SECTION 3-1 STANDARD (SR)'!$B$12:$B$74,1,FALSE)),"N","Y")</f>
        <v>Y</v>
      </c>
      <c r="M51" s="101" t="str">
        <f>VLOOKUP($B51,'SECTION 4-1 - STANDARD (SR)'!$B$12:$F$42,4)</f>
        <v>52900 FC 
OR 
158700 FH</v>
      </c>
      <c r="N51" s="101" t="str">
        <f>VLOOKUP($B51,'SECTION 4-1 - STANDARD (SR)'!$B$12:$F$42,5)</f>
        <v>8000 FC 
OR
24000 FH</v>
      </c>
    </row>
    <row r="52" spans="1:14" ht="153.75" thickBot="1" x14ac:dyDescent="0.3">
      <c r="A52" s="9" t="s">
        <v>16</v>
      </c>
      <c r="B52" s="9" t="s">
        <v>201</v>
      </c>
      <c r="C52" s="9" t="s">
        <v>211</v>
      </c>
      <c r="D52" s="57" t="s">
        <v>212</v>
      </c>
      <c r="E52" s="9" t="s">
        <v>422</v>
      </c>
      <c r="F52" s="9" t="s">
        <v>423</v>
      </c>
      <c r="G52" s="9" t="s">
        <v>504</v>
      </c>
      <c r="H52" s="58" t="s">
        <v>21</v>
      </c>
      <c r="I52" s="55"/>
      <c r="J52" s="52" t="s">
        <v>82</v>
      </c>
      <c r="K52" s="60" t="s">
        <v>489</v>
      </c>
      <c r="L52" s="98" t="str">
        <f>IF(ISNA(VLOOKUP($B52,'SECTION 3-1 STANDARD (SR)'!$B$12:$B$74,1,FALSE)),"N","Y")</f>
        <v>Y</v>
      </c>
      <c r="M52" s="101" t="str">
        <f>VLOOKUP($B52,'SECTION 4-1 - STANDARD (SR)'!$B$12:$F$42,4)</f>
        <v>52900 FC 
OR 
158700 FH</v>
      </c>
      <c r="N52" s="101" t="str">
        <f>VLOOKUP($B52,'SECTION 4-1 - STANDARD (SR)'!$B$12:$F$42,5)</f>
        <v>8000 FC 
OR
24000 FH</v>
      </c>
    </row>
    <row r="53" spans="1:14" ht="128.25" thickBot="1" x14ac:dyDescent="0.3">
      <c r="A53" s="9" t="s">
        <v>16</v>
      </c>
      <c r="B53" s="9" t="s">
        <v>202</v>
      </c>
      <c r="C53" s="9" t="s">
        <v>211</v>
      </c>
      <c r="D53" s="57" t="s">
        <v>212</v>
      </c>
      <c r="E53" s="9" t="s">
        <v>424</v>
      </c>
      <c r="F53" s="9" t="s">
        <v>505</v>
      </c>
      <c r="G53" s="9" t="s">
        <v>506</v>
      </c>
      <c r="H53" s="58" t="s">
        <v>21</v>
      </c>
      <c r="I53" s="80"/>
      <c r="J53" s="52" t="s">
        <v>82</v>
      </c>
      <c r="K53" s="60" t="s">
        <v>492</v>
      </c>
      <c r="L53" s="98" t="str">
        <f>IF(ISNA(VLOOKUP($B53,'SECTION 3-1 STANDARD (SR)'!$B$12:$B$74,1,FALSE)),"N","Y")</f>
        <v>Y</v>
      </c>
      <c r="M53" s="101" t="str">
        <f>VLOOKUP($B53,'SECTION 4-1 - STANDARD (SR)'!$B$12:$F$42,4)</f>
        <v>52900 FC 
OR 
158700 FH</v>
      </c>
      <c r="N53" s="101" t="str">
        <f>VLOOKUP($B53,'SECTION 4-1 - STANDARD (SR)'!$B$12:$F$42,5)</f>
        <v>8000 FC 
OR
24000 FH</v>
      </c>
    </row>
    <row r="54" spans="1:14" ht="64.5" thickBot="1" x14ac:dyDescent="0.3">
      <c r="A54" s="24" t="s">
        <v>28</v>
      </c>
      <c r="B54" s="24" t="s">
        <v>210</v>
      </c>
      <c r="C54" s="24" t="s">
        <v>211</v>
      </c>
      <c r="D54" s="25" t="s">
        <v>212</v>
      </c>
      <c r="E54" s="24" t="s">
        <v>213</v>
      </c>
      <c r="F54" s="24" t="s">
        <v>214</v>
      </c>
      <c r="G54" s="24" t="s">
        <v>439</v>
      </c>
      <c r="H54" s="26" t="s">
        <v>21</v>
      </c>
      <c r="I54" s="27"/>
      <c r="J54" s="52" t="s">
        <v>82</v>
      </c>
      <c r="K54" s="95" t="s">
        <v>391</v>
      </c>
      <c r="L54" s="98" t="str">
        <f>IF(ISNA(VLOOKUP($B54,'SECTION 3-1 STANDARD (SR)'!$B$12:$B$74,1,FALSE)),"N","Y")</f>
        <v>N</v>
      </c>
      <c r="M54" s="101" t="str">
        <f>VLOOKUP($B54,'SECTION 4-1 - STANDARD (SR)'!$B$12:$F$42,4)</f>
        <v>46800 FC
OR
140400 FH</v>
      </c>
      <c r="N54" s="101" t="str">
        <f>VLOOKUP($B54,'SECTION 4-1 - STANDARD (SR)'!$B$12:$F$42,5)</f>
        <v>7900 FC
OR
23700 FH</v>
      </c>
    </row>
    <row r="55" spans="1:14" ht="90" thickBot="1" x14ac:dyDescent="0.3">
      <c r="A55" s="9" t="s">
        <v>16</v>
      </c>
      <c r="B55" s="9" t="s">
        <v>203</v>
      </c>
      <c r="C55" s="9" t="s">
        <v>211</v>
      </c>
      <c r="D55" s="57" t="s">
        <v>216</v>
      </c>
      <c r="E55" s="9" t="s">
        <v>418</v>
      </c>
      <c r="F55" s="9" t="s">
        <v>419</v>
      </c>
      <c r="G55" s="9" t="s">
        <v>507</v>
      </c>
      <c r="H55" s="58" t="s">
        <v>21</v>
      </c>
      <c r="I55" s="55"/>
      <c r="J55" s="52" t="s">
        <v>82</v>
      </c>
      <c r="K55" s="60" t="s">
        <v>493</v>
      </c>
      <c r="L55" s="98" t="str">
        <f>IF(ISNA(VLOOKUP($B55,'SECTION 3-1 STANDARD (SR)'!$B$12:$B$74,1,FALSE)),"N","Y")</f>
        <v>Y</v>
      </c>
      <c r="M55" s="101" t="str">
        <f>VLOOKUP($B55,'SECTION 4-1 - STANDARD (SR)'!$B$12:$F$42,4)</f>
        <v>48200 FC
OR
146100 FH</v>
      </c>
      <c r="N55" s="101" t="str">
        <f>VLOOKUP($B55,'SECTION 4-1 - STANDARD (SR)'!$B$12:$F$42,5)</f>
        <v>12600 FC
OR
37800 FH</v>
      </c>
    </row>
    <row r="56" spans="1:14" ht="128.25" thickBot="1" x14ac:dyDescent="0.3">
      <c r="A56" s="9" t="s">
        <v>16</v>
      </c>
      <c r="B56" s="9" t="s">
        <v>205</v>
      </c>
      <c r="C56" s="9" t="s">
        <v>211</v>
      </c>
      <c r="D56" s="57" t="s">
        <v>216</v>
      </c>
      <c r="E56" s="9" t="s">
        <v>303</v>
      </c>
      <c r="F56" s="9" t="s">
        <v>420</v>
      </c>
      <c r="G56" s="9" t="s">
        <v>508</v>
      </c>
      <c r="H56" s="58" t="s">
        <v>21</v>
      </c>
      <c r="I56" s="55"/>
      <c r="J56" s="52" t="s">
        <v>82</v>
      </c>
      <c r="K56" s="60" t="s">
        <v>494</v>
      </c>
      <c r="L56" s="98" t="str">
        <f>IF(ISNA(VLOOKUP($B56,'SECTION 3-1 STANDARD (SR)'!$B$12:$B$74,1,FALSE)),"N","Y")</f>
        <v>Y</v>
      </c>
      <c r="M56" s="101" t="str">
        <f>VLOOKUP($B56,'SECTION 4-1 - STANDARD (SR)'!$B$12:$F$42,4)</f>
        <v>48200 FC
OR
146100 FH</v>
      </c>
      <c r="N56" s="101" t="str">
        <f>VLOOKUP($B56,'SECTION 4-1 - STANDARD (SR)'!$B$12:$F$42,5)</f>
        <v>12600 FC
OR
37800 FH</v>
      </c>
    </row>
    <row r="57" spans="1:14" ht="141" thickBot="1" x14ac:dyDescent="0.3">
      <c r="A57" s="9" t="s">
        <v>16</v>
      </c>
      <c r="B57" s="9" t="s">
        <v>206</v>
      </c>
      <c r="C57" s="9" t="s">
        <v>211</v>
      </c>
      <c r="D57" s="57" t="s">
        <v>216</v>
      </c>
      <c r="E57" s="9" t="s">
        <v>421</v>
      </c>
      <c r="F57" s="9" t="s">
        <v>214</v>
      </c>
      <c r="G57" s="9" t="s">
        <v>506</v>
      </c>
      <c r="H57" s="58" t="s">
        <v>21</v>
      </c>
      <c r="I57" s="55"/>
      <c r="J57" s="52" t="s">
        <v>82</v>
      </c>
      <c r="K57" s="60" t="s">
        <v>495</v>
      </c>
      <c r="L57" s="98" t="str">
        <f>IF(ISNA(VLOOKUP($B57,'SECTION 3-1 STANDARD (SR)'!$B$12:$B$74,1,FALSE)),"N","Y")</f>
        <v>Y</v>
      </c>
      <c r="M57" s="101" t="str">
        <f>VLOOKUP($B57,'SECTION 4-1 - STANDARD (SR)'!$B$12:$F$42,4)</f>
        <v>48200 FC
OR
146100 FH</v>
      </c>
      <c r="N57" s="101" t="str">
        <f>VLOOKUP($B57,'SECTION 4-1 - STANDARD (SR)'!$B$12:$F$42,5)</f>
        <v>12600 FC
OR
37800 FH</v>
      </c>
    </row>
    <row r="58" spans="1:14" ht="90" thickBot="1" x14ac:dyDescent="0.3">
      <c r="A58" s="9" t="s">
        <v>16</v>
      </c>
      <c r="B58" s="9" t="s">
        <v>207</v>
      </c>
      <c r="C58" s="9" t="s">
        <v>211</v>
      </c>
      <c r="D58" s="57" t="s">
        <v>216</v>
      </c>
      <c r="E58" s="9" t="s">
        <v>416</v>
      </c>
      <c r="F58" s="9" t="s">
        <v>417</v>
      </c>
      <c r="G58" s="9" t="s">
        <v>509</v>
      </c>
      <c r="H58" s="58" t="s">
        <v>21</v>
      </c>
      <c r="I58" s="55"/>
      <c r="J58" s="52" t="s">
        <v>82</v>
      </c>
      <c r="K58" s="60" t="s">
        <v>496</v>
      </c>
      <c r="L58" s="98" t="str">
        <f>IF(ISNA(VLOOKUP($B58,'SECTION 3-1 STANDARD (SR)'!$B$12:$B$74,1,FALSE)),"N","Y")</f>
        <v>Y</v>
      </c>
      <c r="M58" s="101" t="str">
        <f>VLOOKUP($B58,'SECTION 4-1 - STANDARD (SR)'!$B$12:$F$42,4)</f>
        <v>48200 FC
OR
146100 FH</v>
      </c>
      <c r="N58" s="101" t="str">
        <f>VLOOKUP($B58,'SECTION 4-1 - STANDARD (SR)'!$B$12:$F$42,5)</f>
        <v>12600 FC
OR
37800 FH</v>
      </c>
    </row>
    <row r="59" spans="1:14" ht="192" thickBot="1" x14ac:dyDescent="0.3">
      <c r="A59" s="24" t="s">
        <v>28</v>
      </c>
      <c r="B59" s="24" t="s">
        <v>215</v>
      </c>
      <c r="C59" s="24" t="s">
        <v>211</v>
      </c>
      <c r="D59" s="25" t="s">
        <v>216</v>
      </c>
      <c r="E59" s="24" t="s">
        <v>217</v>
      </c>
      <c r="F59" s="24" t="s">
        <v>218</v>
      </c>
      <c r="G59" s="24" t="s">
        <v>219</v>
      </c>
      <c r="H59" s="26" t="s">
        <v>21</v>
      </c>
      <c r="I59" s="30"/>
      <c r="J59" s="52" t="s">
        <v>82</v>
      </c>
      <c r="K59" s="95" t="s">
        <v>391</v>
      </c>
      <c r="L59" s="98" t="str">
        <f>IF(ISNA(VLOOKUP($B59,'SECTION 3-1 STANDARD (SR)'!$B$12:$B$74,1,FALSE)),"N","Y")</f>
        <v>N</v>
      </c>
      <c r="M59" s="101" t="str">
        <f>VLOOKUP($B59,'SECTION 4-1 - STANDARD (SR)'!$B$12:$F$42,4)</f>
        <v>45500 FC
OR
136500 FH</v>
      </c>
      <c r="N59" s="101" t="str">
        <f>VLOOKUP($B59,'SECTION 4-1 - STANDARD (SR)'!$B$12:$F$42,5)</f>
        <v>8200 FC
OR
24700 FH</v>
      </c>
    </row>
    <row r="60" spans="1:14" ht="77.25" thickBot="1" x14ac:dyDescent="0.3">
      <c r="A60" s="9" t="s">
        <v>16</v>
      </c>
      <c r="B60" s="9" t="s">
        <v>312</v>
      </c>
      <c r="C60" s="9" t="s">
        <v>408</v>
      </c>
      <c r="D60" s="57" t="s">
        <v>529</v>
      </c>
      <c r="E60" s="9" t="s">
        <v>409</v>
      </c>
      <c r="F60" s="9" t="s">
        <v>410</v>
      </c>
      <c r="G60" s="9" t="s">
        <v>530</v>
      </c>
      <c r="H60" s="58" t="s">
        <v>21</v>
      </c>
      <c r="I60" s="55"/>
      <c r="J60" s="52" t="s">
        <v>82</v>
      </c>
      <c r="K60" s="48" t="s">
        <v>558</v>
      </c>
      <c r="L60" s="98" t="str">
        <f>IF(ISNA(VLOOKUP($B60,'SECTION 3-1 STANDARD (SR)'!$B$12:$B$74,1,FALSE)),"N","Y")</f>
        <v>Y</v>
      </c>
      <c r="M60" s="101" t="str">
        <f>VLOOKUP($B60,'SECTION 4-1 - STANDARD (SR)'!$B$12:$F$42,4)</f>
        <v>45500 FC
OR
136500 FH</v>
      </c>
      <c r="N60" s="101" t="str">
        <f>VLOOKUP($B60,'SECTION 4-1 - STANDARD (SR)'!$B$12:$F$42,5)</f>
        <v>8200 FC
OR
24700 FH</v>
      </c>
    </row>
    <row r="61" spans="1:14" ht="115.5" thickBot="1" x14ac:dyDescent="0.3">
      <c r="A61" s="24" t="s">
        <v>28</v>
      </c>
      <c r="B61" s="24" t="s">
        <v>145</v>
      </c>
      <c r="C61" s="24" t="s">
        <v>267</v>
      </c>
      <c r="D61" s="25" t="s">
        <v>147</v>
      </c>
      <c r="E61" s="24" t="s">
        <v>268</v>
      </c>
      <c r="F61" s="24" t="s">
        <v>269</v>
      </c>
      <c r="G61" s="24" t="s">
        <v>148</v>
      </c>
      <c r="H61" s="26" t="s">
        <v>21</v>
      </c>
      <c r="I61" s="30"/>
      <c r="J61" s="52" t="s">
        <v>82</v>
      </c>
      <c r="K61" s="88" t="s">
        <v>391</v>
      </c>
      <c r="L61" s="98" t="str">
        <f>IF(ISNA(VLOOKUP($B61,'SECTION 3-1 STANDARD (SR)'!$B$12:$B$74,1,FALSE)),"N","Y")</f>
        <v>Y</v>
      </c>
      <c r="M61" s="101" t="str">
        <f>VLOOKUP($B61,'SECTION 4-1 - STANDARD (SR)'!$B$12:$F$42,4)</f>
        <v>45500 FC
OR
136500 FH</v>
      </c>
      <c r="N61" s="101" t="str">
        <f>VLOOKUP($B61,'SECTION 4-1 - STANDARD (SR)'!$B$12:$F$42,5)</f>
        <v>8200 FC
OR
24700 FH</v>
      </c>
    </row>
    <row r="62" spans="1:14" ht="115.5" thickBot="1" x14ac:dyDescent="0.3">
      <c r="A62" s="24" t="s">
        <v>28</v>
      </c>
      <c r="B62" s="24" t="s">
        <v>149</v>
      </c>
      <c r="C62" s="24" t="s">
        <v>267</v>
      </c>
      <c r="D62" s="25" t="s">
        <v>147</v>
      </c>
      <c r="E62" s="24" t="s">
        <v>270</v>
      </c>
      <c r="F62" s="24" t="s">
        <v>271</v>
      </c>
      <c r="G62" s="24" t="s">
        <v>153</v>
      </c>
      <c r="H62" s="26" t="s">
        <v>21</v>
      </c>
      <c r="I62" s="30"/>
      <c r="J62" s="52" t="s">
        <v>82</v>
      </c>
      <c r="K62" s="88" t="s">
        <v>391</v>
      </c>
      <c r="L62" s="98" t="str">
        <f>IF(ISNA(VLOOKUP($B62,'SECTION 3-1 STANDARD (SR)'!$B$12:$B$74,1,FALSE)),"N","Y")</f>
        <v>Y</v>
      </c>
      <c r="M62" s="101" t="str">
        <f>VLOOKUP($B62,'SECTION 4-1 - STANDARD (SR)'!$B$12:$F$42,4)</f>
        <v>45500 FC
OR
136500 FH</v>
      </c>
      <c r="N62" s="101" t="str">
        <f>VLOOKUP($B62,'SECTION 4-1 - STANDARD (SR)'!$B$12:$F$42,5)</f>
        <v>8200 FC
OR
24700 FH</v>
      </c>
    </row>
    <row r="63" spans="1:14" ht="115.5" thickBot="1" x14ac:dyDescent="0.3">
      <c r="A63" s="24" t="s">
        <v>28</v>
      </c>
      <c r="B63" s="24" t="s">
        <v>154</v>
      </c>
      <c r="C63" s="24" t="s">
        <v>267</v>
      </c>
      <c r="D63" s="25" t="s">
        <v>147</v>
      </c>
      <c r="E63" s="24" t="s">
        <v>272</v>
      </c>
      <c r="F63" s="24" t="s">
        <v>273</v>
      </c>
      <c r="G63" s="24" t="s">
        <v>102</v>
      </c>
      <c r="H63" s="26" t="s">
        <v>21</v>
      </c>
      <c r="I63" s="76" t="s">
        <v>482</v>
      </c>
      <c r="J63" s="52" t="s">
        <v>82</v>
      </c>
      <c r="K63" s="88" t="s">
        <v>391</v>
      </c>
      <c r="L63" s="98" t="str">
        <f>IF(ISNA(VLOOKUP($B63,'SECTION 3-1 STANDARD (SR)'!$B$12:$B$74,1,FALSE)),"N","Y")</f>
        <v>Y</v>
      </c>
      <c r="M63" s="101" t="str">
        <f>VLOOKUP($B63,'SECTION 4-1 - STANDARD (SR)'!$B$12:$F$42,4)</f>
        <v>45500 FC
OR
136500 FH</v>
      </c>
      <c r="N63" s="101" t="str">
        <f>VLOOKUP($B63,'SECTION 4-1 - STANDARD (SR)'!$B$12:$F$42,5)</f>
        <v>8200 FC
OR
24700 FH</v>
      </c>
    </row>
    <row r="64" spans="1:14" ht="102.75" thickBot="1" x14ac:dyDescent="0.3">
      <c r="A64" s="24" t="s">
        <v>28</v>
      </c>
      <c r="B64" s="24" t="s">
        <v>274</v>
      </c>
      <c r="C64" s="24" t="s">
        <v>150</v>
      </c>
      <c r="D64" s="25" t="s">
        <v>147</v>
      </c>
      <c r="E64" s="24" t="s">
        <v>275</v>
      </c>
      <c r="F64" s="24" t="s">
        <v>276</v>
      </c>
      <c r="G64" s="24" t="s">
        <v>34</v>
      </c>
      <c r="H64" s="26" t="s">
        <v>21</v>
      </c>
      <c r="I64" s="30"/>
      <c r="J64" s="52" t="s">
        <v>82</v>
      </c>
      <c r="K64" s="88" t="s">
        <v>391</v>
      </c>
      <c r="L64" s="98" t="str">
        <f>IF(ISNA(VLOOKUP($B64,'SECTION 3-1 STANDARD (SR)'!$B$12:$B$74,1,FALSE)),"N","Y")</f>
        <v>N</v>
      </c>
      <c r="M64" s="101" t="str">
        <f>VLOOKUP($B64,'SECTION 4-1 - STANDARD (SR)'!$B$12:$F$42,4)</f>
        <v>45500 FC
OR
159500 FH</v>
      </c>
      <c r="N64" s="101" t="str">
        <f>VLOOKUP($B64,'SECTION 4-1 - STANDARD (SR)'!$B$12:$F$42,5)</f>
        <v>7400 FC
OR
26000 FH</v>
      </c>
    </row>
    <row r="65" spans="1:14" ht="102.75" thickBot="1" x14ac:dyDescent="0.3">
      <c r="A65" s="24" t="s">
        <v>28</v>
      </c>
      <c r="B65" s="24" t="s">
        <v>93</v>
      </c>
      <c r="C65" s="24" t="s">
        <v>94</v>
      </c>
      <c r="D65" s="25" t="s">
        <v>95</v>
      </c>
      <c r="E65" s="24" t="s">
        <v>220</v>
      </c>
      <c r="F65" s="24" t="s">
        <v>221</v>
      </c>
      <c r="G65" s="24" t="s">
        <v>98</v>
      </c>
      <c r="H65" s="26" t="s">
        <v>21</v>
      </c>
      <c r="I65" s="30"/>
      <c r="J65" s="52" t="s">
        <v>82</v>
      </c>
      <c r="K65" s="95" t="s">
        <v>391</v>
      </c>
      <c r="L65" s="98" t="str">
        <f>IF(ISNA(VLOOKUP($B65,'SECTION 3-1 STANDARD (SR)'!$B$12:$B$74,1,FALSE)),"N","Y")</f>
        <v>Y</v>
      </c>
      <c r="M65" s="101" t="str">
        <f>VLOOKUP($B65,'SECTION 4-1 - STANDARD (SR)'!$B$12:$F$42,4)</f>
        <v>33300 FC
OR
100000 FH</v>
      </c>
      <c r="N65" s="101" t="str">
        <f>VLOOKUP($B65,'SECTION 4-1 - STANDARD (SR)'!$B$12:$F$42,5)</f>
        <v>7200 FC
OR
22500 FH</v>
      </c>
    </row>
    <row r="66" spans="1:14" s="54" customFormat="1" ht="102.75" thickBot="1" x14ac:dyDescent="0.3">
      <c r="A66" s="24" t="s">
        <v>28</v>
      </c>
      <c r="B66" s="24" t="s">
        <v>99</v>
      </c>
      <c r="C66" s="24" t="s">
        <v>94</v>
      </c>
      <c r="D66" s="25" t="s">
        <v>95</v>
      </c>
      <c r="E66" s="24" t="s">
        <v>222</v>
      </c>
      <c r="F66" s="24" t="s">
        <v>223</v>
      </c>
      <c r="G66" s="24" t="s">
        <v>102</v>
      </c>
      <c r="H66" s="26" t="s">
        <v>21</v>
      </c>
      <c r="I66" s="30"/>
      <c r="J66" s="52" t="s">
        <v>82</v>
      </c>
      <c r="K66" s="95" t="s">
        <v>391</v>
      </c>
      <c r="L66" s="98" t="str">
        <f>IF(ISNA(VLOOKUP($B66,'SECTION 3-1 STANDARD (SR)'!$B$12:$B$74,1,FALSE)),"N","Y")</f>
        <v>Y</v>
      </c>
      <c r="M66" s="101" t="str">
        <f>VLOOKUP($B66,'SECTION 4-1 - STANDARD (SR)'!$B$12:$F$42,4)</f>
        <v>33300 FC
OR
100000 FH</v>
      </c>
      <c r="N66" s="101" t="str">
        <f>VLOOKUP($B66,'SECTION 4-1 - STANDARD (SR)'!$B$12:$F$42,5)</f>
        <v>7200 FC
OR
22500 FH</v>
      </c>
    </row>
    <row r="67" spans="1:14" ht="51.75" thickBot="1" x14ac:dyDescent="0.3">
      <c r="A67" s="24" t="s">
        <v>28</v>
      </c>
      <c r="B67" s="24" t="s">
        <v>157</v>
      </c>
      <c r="C67" s="24" t="s">
        <v>158</v>
      </c>
      <c r="D67" s="25" t="s">
        <v>159</v>
      </c>
      <c r="E67" s="24" t="s">
        <v>277</v>
      </c>
      <c r="F67" s="24" t="s">
        <v>278</v>
      </c>
      <c r="G67" s="24" t="s">
        <v>123</v>
      </c>
      <c r="H67" s="26" t="s">
        <v>21</v>
      </c>
      <c r="I67" s="76" t="s">
        <v>482</v>
      </c>
      <c r="J67" s="52" t="s">
        <v>82</v>
      </c>
      <c r="K67" s="88" t="s">
        <v>391</v>
      </c>
      <c r="L67" s="98" t="str">
        <f>IF(ISNA(VLOOKUP($B67,'SECTION 3-1 STANDARD (SR)'!$B$12:$B$74,1,FALSE)),"N","Y")</f>
        <v>Y</v>
      </c>
      <c r="M67" s="101" t="str">
        <f>VLOOKUP($B67,'SECTION 4-1 - STANDARD (SR)'!$B$12:$F$42,4)</f>
        <v>40000 FC
OR
120200 FH</v>
      </c>
      <c r="N67" s="101" t="str">
        <f>VLOOKUP($B67,'SECTION 4-1 - STANDARD (SR)'!$B$12:$F$42,5)</f>
        <v>12000 FC
OR
36200 FH</v>
      </c>
    </row>
    <row r="68" spans="1:14" ht="51.75" thickBot="1" x14ac:dyDescent="0.3">
      <c r="A68" s="24" t="s">
        <v>28</v>
      </c>
      <c r="B68" s="24" t="s">
        <v>279</v>
      </c>
      <c r="C68" s="24" t="s">
        <v>280</v>
      </c>
      <c r="D68" s="25" t="s">
        <v>159</v>
      </c>
      <c r="E68" s="24" t="s">
        <v>464</v>
      </c>
      <c r="F68" s="24" t="s">
        <v>465</v>
      </c>
      <c r="G68" s="24" t="s">
        <v>281</v>
      </c>
      <c r="H68" s="26" t="s">
        <v>21</v>
      </c>
      <c r="I68" s="30"/>
      <c r="J68" s="52" t="s">
        <v>82</v>
      </c>
      <c r="K68" s="88" t="s">
        <v>391</v>
      </c>
      <c r="L68" s="98" t="str">
        <f>IF(ISNA(VLOOKUP($B68,'SECTION 3-1 STANDARD (SR)'!$B$12:$B$74,1,FALSE)),"N","Y")</f>
        <v>N</v>
      </c>
      <c r="M68" s="101" t="str">
        <f>VLOOKUP($B68,'SECTION 4-1 - STANDARD (SR)'!$B$12:$F$42,4)</f>
        <v>44000 FC
OR
132000 FH</v>
      </c>
      <c r="N68" s="101" t="str">
        <f>VLOOKUP($B68,'SECTION 4-1 - STANDARD (SR)'!$B$12:$F$42,5)</f>
        <v>18800 FC
OR
56500 FH</v>
      </c>
    </row>
    <row r="69" spans="1:14" ht="102.75" thickBot="1" x14ac:dyDescent="0.3">
      <c r="A69" s="24" t="s">
        <v>28</v>
      </c>
      <c r="B69" s="24" t="s">
        <v>162</v>
      </c>
      <c r="C69" s="24" t="s">
        <v>158</v>
      </c>
      <c r="D69" s="25" t="s">
        <v>159</v>
      </c>
      <c r="E69" s="24" t="s">
        <v>282</v>
      </c>
      <c r="F69" s="24" t="s">
        <v>283</v>
      </c>
      <c r="G69" s="24" t="s">
        <v>442</v>
      </c>
      <c r="H69" s="26" t="s">
        <v>21</v>
      </c>
      <c r="I69" s="27"/>
      <c r="J69" s="52" t="s">
        <v>82</v>
      </c>
      <c r="K69" s="88" t="s">
        <v>391</v>
      </c>
      <c r="L69" s="98" t="str">
        <f>IF(ISNA(VLOOKUP($B69,'SECTION 3-1 STANDARD (SR)'!$B$12:$B$74,1,FALSE)),"N","Y")</f>
        <v>Y</v>
      </c>
      <c r="M69" s="101" t="str">
        <f>VLOOKUP($B69,'SECTION 4-1 - STANDARD (SR)'!$B$12:$F$42,4)</f>
        <v>44000 FC
OR
132000 FH</v>
      </c>
      <c r="N69" s="101" t="str">
        <f>VLOOKUP($B69,'SECTION 4-1 - STANDARD (SR)'!$B$12:$F$42,5)</f>
        <v>18800 FC
OR
56500 FH</v>
      </c>
    </row>
    <row r="70" spans="1:14" ht="51.75" thickBot="1" x14ac:dyDescent="0.3">
      <c r="A70" s="24" t="s">
        <v>28</v>
      </c>
      <c r="B70" s="24" t="s">
        <v>165</v>
      </c>
      <c r="C70" s="24" t="s">
        <v>158</v>
      </c>
      <c r="D70" s="25" t="s">
        <v>159</v>
      </c>
      <c r="E70" s="24" t="s">
        <v>284</v>
      </c>
      <c r="F70" s="24" t="s">
        <v>285</v>
      </c>
      <c r="G70" s="24" t="s">
        <v>443</v>
      </c>
      <c r="H70" s="26" t="s">
        <v>21</v>
      </c>
      <c r="I70" s="30"/>
      <c r="J70" s="52" t="s">
        <v>82</v>
      </c>
      <c r="K70" s="88" t="s">
        <v>391</v>
      </c>
      <c r="L70" s="98" t="str">
        <f>IF(ISNA(VLOOKUP($B70,'SECTION 3-1 STANDARD (SR)'!$B$12:$B$74,1,FALSE)),"N","Y")</f>
        <v>Y</v>
      </c>
      <c r="M70" s="101" t="str">
        <f>VLOOKUP($B70,'SECTION 4-1 - STANDARD (SR)'!$B$12:$F$42,4)</f>
        <v>44000 FC
OR
132000 FH</v>
      </c>
      <c r="N70" s="101" t="str">
        <f>VLOOKUP($B70,'SECTION 4-1 - STANDARD (SR)'!$B$12:$F$42,5)</f>
        <v>18800 FC
OR
56500 FH</v>
      </c>
    </row>
    <row r="71" spans="1:14" ht="90" thickBot="1" x14ac:dyDescent="0.3">
      <c r="A71" s="24" t="s">
        <v>28</v>
      </c>
      <c r="B71" s="24" t="s">
        <v>168</v>
      </c>
      <c r="C71" s="24" t="s">
        <v>158</v>
      </c>
      <c r="D71" s="25" t="s">
        <v>159</v>
      </c>
      <c r="E71" s="24" t="s">
        <v>286</v>
      </c>
      <c r="F71" s="24" t="s">
        <v>287</v>
      </c>
      <c r="G71" s="24" t="s">
        <v>288</v>
      </c>
      <c r="H71" s="26" t="s">
        <v>21</v>
      </c>
      <c r="I71" s="27"/>
      <c r="J71" s="52" t="s">
        <v>82</v>
      </c>
      <c r="K71" s="88" t="s">
        <v>391</v>
      </c>
      <c r="L71" s="98" t="str">
        <f>IF(ISNA(VLOOKUP($B71,'SECTION 3-1 STANDARD (SR)'!$B$12:$B$74,1,FALSE)),"N","Y")</f>
        <v>Y</v>
      </c>
      <c r="M71" s="101" t="str">
        <f>VLOOKUP($B71,'SECTION 4-1 - STANDARD (SR)'!$B$12:$F$42,4)</f>
        <v>52600 FC 
OR 
158000 FH</v>
      </c>
      <c r="N71" s="101" t="str">
        <f>VLOOKUP($B71,'SECTION 4-1 - STANDARD (SR)'!$B$12:$F$42,5)</f>
        <v>33600 FC 
OR 
100900 FH</v>
      </c>
    </row>
    <row r="72" spans="1:14" ht="51.75" thickBot="1" x14ac:dyDescent="0.3">
      <c r="A72" s="24" t="s">
        <v>28</v>
      </c>
      <c r="B72" s="24" t="s">
        <v>289</v>
      </c>
      <c r="C72" s="24" t="s">
        <v>158</v>
      </c>
      <c r="D72" s="25" t="s">
        <v>159</v>
      </c>
      <c r="E72" s="24" t="s">
        <v>290</v>
      </c>
      <c r="F72" s="24" t="s">
        <v>291</v>
      </c>
      <c r="G72" s="24" t="s">
        <v>255</v>
      </c>
      <c r="H72" s="26" t="s">
        <v>21</v>
      </c>
      <c r="I72" s="30"/>
      <c r="J72" s="52" t="s">
        <v>82</v>
      </c>
      <c r="K72" s="88" t="s">
        <v>391</v>
      </c>
      <c r="L72" s="98" t="str">
        <f>IF(ISNA(VLOOKUP($B72,'SECTION 3-1 STANDARD (SR)'!$B$12:$B$74,1,FALSE)),"N","Y")</f>
        <v>N</v>
      </c>
      <c r="M72" s="101" t="str">
        <f>VLOOKUP($B72,'SECTION 4-1 - STANDARD (SR)'!$B$12:$F$42,4)</f>
        <v>48300 FC
OR
169200 FH</v>
      </c>
      <c r="N72" s="101" t="str">
        <f>VLOOKUP($B72,'SECTION 4-1 - STANDARD (SR)'!$B$12:$F$42,5)</f>
        <v>21500 FC
OR
75500 FH</v>
      </c>
    </row>
    <row r="73" spans="1:14" ht="179.25" thickBot="1" x14ac:dyDescent="0.3">
      <c r="A73" s="24" t="s">
        <v>28</v>
      </c>
      <c r="B73" s="24" t="s">
        <v>170</v>
      </c>
      <c r="C73" s="24" t="s">
        <v>71</v>
      </c>
      <c r="D73" s="25" t="s">
        <v>171</v>
      </c>
      <c r="E73" s="24" t="s">
        <v>292</v>
      </c>
      <c r="F73" s="24" t="s">
        <v>293</v>
      </c>
      <c r="G73" s="24" t="s">
        <v>444</v>
      </c>
      <c r="H73" s="26" t="s">
        <v>21</v>
      </c>
      <c r="I73" s="76" t="s">
        <v>482</v>
      </c>
      <c r="J73" s="52" t="s">
        <v>82</v>
      </c>
      <c r="K73" s="88" t="s">
        <v>391</v>
      </c>
      <c r="L73" s="98" t="str">
        <f>IF(ISNA(VLOOKUP($B73,'SECTION 3-1 STANDARD (SR)'!$B$12:$B$74,1,FALSE)),"N","Y")</f>
        <v>Y</v>
      </c>
      <c r="M73" s="101" t="str">
        <f>VLOOKUP($B73,'SECTION 4-1 - STANDARD (SR)'!$B$12:$F$42,4)</f>
        <v>48300 FC
OR
169200 FH</v>
      </c>
      <c r="N73" s="101" t="str">
        <f>VLOOKUP($B73,'SECTION 4-1 - STANDARD (SR)'!$B$12:$F$42,5)</f>
        <v>21500 FC
OR
75500 FH</v>
      </c>
    </row>
    <row r="74" spans="1:14" ht="179.25" thickBot="1" x14ac:dyDescent="0.3">
      <c r="A74" s="24" t="s">
        <v>28</v>
      </c>
      <c r="B74" s="24" t="s">
        <v>175</v>
      </c>
      <c r="C74" s="24" t="s">
        <v>71</v>
      </c>
      <c r="D74" s="25" t="s">
        <v>171</v>
      </c>
      <c r="E74" s="24" t="s">
        <v>462</v>
      </c>
      <c r="F74" s="24" t="s">
        <v>463</v>
      </c>
      <c r="G74" s="24" t="s">
        <v>445</v>
      </c>
      <c r="H74" s="26" t="s">
        <v>21</v>
      </c>
      <c r="I74" s="30"/>
      <c r="J74" s="52" t="s">
        <v>82</v>
      </c>
      <c r="K74" s="88" t="s">
        <v>391</v>
      </c>
      <c r="L74" s="98" t="str">
        <f>IF(ISNA(VLOOKUP($B74,'SECTION 3-1 STANDARD (SR)'!$B$12:$B$74,1,FALSE)),"N","Y")</f>
        <v>Y</v>
      </c>
      <c r="M74" s="101" t="str">
        <f>VLOOKUP($B74,'SECTION 4-1 - STANDARD (SR)'!$B$12:$F$42,4)</f>
        <v>48300 FC
OR
169200 FH</v>
      </c>
      <c r="N74" s="101" t="str">
        <f>VLOOKUP($B74,'SECTION 4-1 - STANDARD (SR)'!$B$12:$F$42,5)</f>
        <v>21500 FC
OR
75500 FH</v>
      </c>
    </row>
    <row r="75" spans="1:14" ht="51.75" thickBot="1" x14ac:dyDescent="0.3">
      <c r="A75" s="24" t="s">
        <v>28</v>
      </c>
      <c r="B75" s="24" t="s">
        <v>177</v>
      </c>
      <c r="C75" s="24" t="s">
        <v>71</v>
      </c>
      <c r="D75" s="25" t="s">
        <v>171</v>
      </c>
      <c r="E75" s="24" t="s">
        <v>294</v>
      </c>
      <c r="F75" s="24" t="s">
        <v>295</v>
      </c>
      <c r="G75" s="24" t="s">
        <v>180</v>
      </c>
      <c r="H75" s="26" t="s">
        <v>21</v>
      </c>
      <c r="I75" s="76" t="s">
        <v>482</v>
      </c>
      <c r="J75" s="52" t="s">
        <v>82</v>
      </c>
      <c r="K75" s="88" t="s">
        <v>391</v>
      </c>
      <c r="L75" s="98" t="str">
        <f>IF(ISNA(VLOOKUP($B75,'SECTION 3-1 STANDARD (SR)'!$B$12:$B$74,1,FALSE)),"N","Y")</f>
        <v>Y</v>
      </c>
      <c r="M75" s="101" t="str">
        <f>VLOOKUP($B75,'SECTION 4-1 - STANDARD (SR)'!$B$12:$F$42,4)</f>
        <v>48300 FC
OR
169200 FH</v>
      </c>
      <c r="N75" s="101" t="str">
        <f>VLOOKUP($B75,'SECTION 4-1 - STANDARD (SR)'!$B$12:$F$42,5)</f>
        <v>21500 FC
OR
75500 FH</v>
      </c>
    </row>
    <row r="76" spans="1:14" ht="77.25" thickBot="1" x14ac:dyDescent="0.3">
      <c r="A76" s="24" t="s">
        <v>28</v>
      </c>
      <c r="B76" s="24" t="s">
        <v>181</v>
      </c>
      <c r="C76" s="24" t="s">
        <v>71</v>
      </c>
      <c r="D76" s="25" t="s">
        <v>171</v>
      </c>
      <c r="E76" s="24" t="s">
        <v>296</v>
      </c>
      <c r="F76" s="24" t="s">
        <v>297</v>
      </c>
      <c r="G76" s="24" t="s">
        <v>184</v>
      </c>
      <c r="H76" s="26" t="s">
        <v>21</v>
      </c>
      <c r="I76" s="76" t="s">
        <v>482</v>
      </c>
      <c r="J76" s="52" t="s">
        <v>82</v>
      </c>
      <c r="K76" s="88" t="s">
        <v>391</v>
      </c>
      <c r="L76" s="98" t="str">
        <f>IF(ISNA(VLOOKUP($B76,'SECTION 3-1 STANDARD (SR)'!$B$12:$B$74,1,FALSE)),"N","Y")</f>
        <v>Y</v>
      </c>
      <c r="M76" s="101" t="str">
        <f>VLOOKUP($B76,'SECTION 4-1 - STANDARD (SR)'!$B$12:$F$42,4)</f>
        <v>51700 FC
OR
155100 FH</v>
      </c>
      <c r="N76" s="101" t="str">
        <f>VLOOKUP($B76,'SECTION 4-1 - STANDARD (SR)'!$B$12:$F$42,5)</f>
        <v>12800 FC
OR
38600 FH</v>
      </c>
    </row>
    <row r="77" spans="1:14" ht="77.25" thickBot="1" x14ac:dyDescent="0.3">
      <c r="A77" s="24" t="s">
        <v>28</v>
      </c>
      <c r="B77" s="24" t="s">
        <v>298</v>
      </c>
      <c r="C77" s="24" t="s">
        <v>71</v>
      </c>
      <c r="D77" s="25" t="s">
        <v>72</v>
      </c>
      <c r="E77" s="24" t="s">
        <v>299</v>
      </c>
      <c r="F77" s="24" t="s">
        <v>300</v>
      </c>
      <c r="G77" s="24" t="s">
        <v>98</v>
      </c>
      <c r="H77" s="26" t="s">
        <v>21</v>
      </c>
      <c r="I77" s="27"/>
      <c r="J77" s="52" t="s">
        <v>82</v>
      </c>
      <c r="K77" s="88" t="s">
        <v>391</v>
      </c>
      <c r="L77" s="98" t="str">
        <f>IF(ISNA(VLOOKUP($B77,'SECTION 3-1 STANDARD (SR)'!$B$12:$B$74,1,FALSE)),"N","Y")</f>
        <v>N</v>
      </c>
      <c r="M77" s="101" t="str">
        <f>VLOOKUP($B77,'SECTION 4-1 - STANDARD (SR)'!$B$12:$F$42,4)</f>
        <v>48600 FC
OR
145900 FH</v>
      </c>
      <c r="N77" s="101" t="str">
        <f>VLOOKUP($B77,'SECTION 4-1 - STANDARD (SR)'!$B$12:$F$42,5)</f>
        <v>18200 FC
OR
54700 FH</v>
      </c>
    </row>
    <row r="78" spans="1:14" ht="90" thickBot="1" x14ac:dyDescent="0.3">
      <c r="A78" s="24" t="s">
        <v>28</v>
      </c>
      <c r="B78" s="24" t="s">
        <v>70</v>
      </c>
      <c r="C78" s="24" t="s">
        <v>71</v>
      </c>
      <c r="D78" s="25" t="s">
        <v>72</v>
      </c>
      <c r="E78" s="24" t="s">
        <v>301</v>
      </c>
      <c r="F78" s="24" t="s">
        <v>302</v>
      </c>
      <c r="G78" s="24" t="s">
        <v>446</v>
      </c>
      <c r="H78" s="26" t="s">
        <v>21</v>
      </c>
      <c r="I78" s="30"/>
      <c r="J78" s="52" t="s">
        <v>82</v>
      </c>
      <c r="K78" s="88" t="s">
        <v>391</v>
      </c>
      <c r="L78" s="98" t="str">
        <f>IF(ISNA(VLOOKUP($B78,'SECTION 3-1 STANDARD (SR)'!$B$12:$B$74,1,FALSE)),"N","Y")</f>
        <v>Y</v>
      </c>
      <c r="M78" s="101" t="str">
        <f>VLOOKUP($B78,'SECTION 4-1 - STANDARD (SR)'!$B$12:$F$42,4)</f>
        <v>48600 FC
OR
145900 FH</v>
      </c>
      <c r="N78" s="101" t="str">
        <f>VLOOKUP($B78,'SECTION 4-1 - STANDARD (SR)'!$B$12:$F$42,5)</f>
        <v>18200 FC
OR
54700 FH</v>
      </c>
    </row>
    <row r="79" spans="1:14" ht="51.75" thickBot="1" x14ac:dyDescent="0.3">
      <c r="A79" s="24" t="s">
        <v>28</v>
      </c>
      <c r="B79" s="24" t="s">
        <v>185</v>
      </c>
      <c r="C79" s="24" t="s">
        <v>71</v>
      </c>
      <c r="D79" s="25" t="s">
        <v>186</v>
      </c>
      <c r="E79" s="24" t="s">
        <v>460</v>
      </c>
      <c r="F79" s="24" t="s">
        <v>461</v>
      </c>
      <c r="G79" s="24" t="s">
        <v>189</v>
      </c>
      <c r="H79" s="26" t="s">
        <v>21</v>
      </c>
      <c r="I79" s="27"/>
      <c r="J79" s="52" t="s">
        <v>82</v>
      </c>
      <c r="K79" s="88" t="s">
        <v>391</v>
      </c>
      <c r="L79" s="98" t="str">
        <f>IF(ISNA(VLOOKUP($B79,'SECTION 3-1 STANDARD (SR)'!$B$12:$B$74,1,FALSE)),"N","Y")</f>
        <v>Y</v>
      </c>
      <c r="M79" s="101" t="str">
        <f>VLOOKUP($B79,'SECTION 4-1 - STANDARD (SR)'!$B$12:$F$42,4)</f>
        <v>48600 FC
OR
145900 FH</v>
      </c>
      <c r="N79" s="101" t="str">
        <f>VLOOKUP($B79,'SECTION 4-1 - STANDARD (SR)'!$B$12:$F$42,5)</f>
        <v>18200 FC
OR
54700 FH</v>
      </c>
    </row>
    <row r="80" spans="1:14" ht="51.75" thickBot="1" x14ac:dyDescent="0.3">
      <c r="A80" s="24" t="s">
        <v>28</v>
      </c>
      <c r="B80" s="24" t="s">
        <v>190</v>
      </c>
      <c r="C80" s="24" t="s">
        <v>71</v>
      </c>
      <c r="D80" s="25" t="s">
        <v>186</v>
      </c>
      <c r="E80" s="24" t="s">
        <v>303</v>
      </c>
      <c r="F80" s="24" t="s">
        <v>304</v>
      </c>
      <c r="G80" s="24" t="s">
        <v>193</v>
      </c>
      <c r="H80" s="26" t="s">
        <v>21</v>
      </c>
      <c r="I80" s="27"/>
      <c r="J80" s="52" t="s">
        <v>82</v>
      </c>
      <c r="K80" s="88" t="s">
        <v>391</v>
      </c>
      <c r="L80" s="98" t="str">
        <f>IF(ISNA(VLOOKUP($B80,'SECTION 3-1 STANDARD (SR)'!$B$12:$B$74,1,FALSE)),"N","Y")</f>
        <v>Y</v>
      </c>
      <c r="M80" s="101" t="str">
        <f>VLOOKUP($B80,'SECTION 4-1 - STANDARD (SR)'!$B$12:$F$42,4)</f>
        <v>48600 FC
OR
145900 FH</v>
      </c>
      <c r="N80" s="101" t="str">
        <f>VLOOKUP($B80,'SECTION 4-1 - STANDARD (SR)'!$B$12:$F$42,5)</f>
        <v>18200 FC
OR
54700 FH</v>
      </c>
    </row>
    <row r="81" spans="1:14" ht="64.5" thickBot="1" x14ac:dyDescent="0.3">
      <c r="A81" s="24" t="s">
        <v>28</v>
      </c>
      <c r="B81" s="24" t="s">
        <v>305</v>
      </c>
      <c r="C81" s="24" t="s">
        <v>71</v>
      </c>
      <c r="D81" s="25" t="s">
        <v>186</v>
      </c>
      <c r="E81" s="24" t="s">
        <v>306</v>
      </c>
      <c r="F81" s="24" t="s">
        <v>307</v>
      </c>
      <c r="G81" s="24" t="s">
        <v>308</v>
      </c>
      <c r="H81" s="26" t="s">
        <v>21</v>
      </c>
      <c r="I81" s="30"/>
      <c r="J81" s="52" t="s">
        <v>82</v>
      </c>
      <c r="K81" s="88" t="s">
        <v>391</v>
      </c>
      <c r="L81" s="98" t="str">
        <f>IF(ISNA(VLOOKUP($B81,'SECTION 3-1 STANDARD (SR)'!$B$12:$B$74,1,FALSE)),"N","Y")</f>
        <v>N</v>
      </c>
      <c r="M81" s="101" t="str">
        <f>VLOOKUP($B81,'SECTION 4-1 - STANDARD (SR)'!$B$12:$F$42,4)</f>
        <v>47600 FC
OR
142800 FH</v>
      </c>
      <c r="N81" s="101" t="str">
        <f>VLOOKUP($B81,'SECTION 4-1 - STANDARD (SR)'!$B$12:$F$42,5)</f>
        <v>21700 FC
OR
65300 FH</v>
      </c>
    </row>
    <row r="82" spans="1:14" ht="306.75" thickBot="1" x14ac:dyDescent="0.3">
      <c r="A82" s="24" t="s">
        <v>16</v>
      </c>
      <c r="B82" s="24" t="s">
        <v>17</v>
      </c>
      <c r="C82" s="24" t="s">
        <v>50</v>
      </c>
      <c r="D82" s="25" t="s">
        <v>18</v>
      </c>
      <c r="E82" s="24" t="s">
        <v>19</v>
      </c>
      <c r="F82" s="24" t="s">
        <v>20</v>
      </c>
      <c r="G82" s="24" t="s">
        <v>51</v>
      </c>
      <c r="H82" s="26" t="s">
        <v>21</v>
      </c>
      <c r="I82" s="76" t="s">
        <v>482</v>
      </c>
      <c r="J82" s="52" t="s">
        <v>82</v>
      </c>
      <c r="K82" s="60" t="s">
        <v>403</v>
      </c>
      <c r="L82" s="98" t="str">
        <f>IF(ISNA(VLOOKUP($B82,'SECTION 3-1 STANDARD (SR)'!$B$12:$B$74,1,FALSE)),"N","Y")</f>
        <v>Y</v>
      </c>
      <c r="M82" s="101" t="str">
        <f>VLOOKUP($B82,'SECTION 4-1 - STANDARD (SR)'!$B$12:$F$42,4)</f>
        <v>47600 FC
OR
142800 FH</v>
      </c>
      <c r="N82" s="101" t="str">
        <f>VLOOKUP($B82,'SECTION 4-1 - STANDARD (SR)'!$B$12:$F$42,5)</f>
        <v>21700 FC
OR
65300 FH</v>
      </c>
    </row>
    <row r="83" spans="1:14" ht="306.75" thickBot="1" x14ac:dyDescent="0.3">
      <c r="A83" s="24" t="s">
        <v>16</v>
      </c>
      <c r="B83" s="24" t="s">
        <v>22</v>
      </c>
      <c r="C83" s="24" t="s">
        <v>36</v>
      </c>
      <c r="D83" s="25" t="s">
        <v>18</v>
      </c>
      <c r="E83" s="24" t="s">
        <v>19</v>
      </c>
      <c r="F83" s="24" t="s">
        <v>20</v>
      </c>
      <c r="G83" s="24" t="s">
        <v>37</v>
      </c>
      <c r="H83" s="26" t="s">
        <v>21</v>
      </c>
      <c r="I83" s="55"/>
      <c r="J83" s="52" t="s">
        <v>82</v>
      </c>
      <c r="K83" s="60" t="s">
        <v>403</v>
      </c>
      <c r="L83" s="98" t="str">
        <f>IF(ISNA(VLOOKUP($B83,'SECTION 3-1 STANDARD (SR)'!$B$12:$B$74,1,FALSE)),"N","Y")</f>
        <v>Y</v>
      </c>
      <c r="M83" s="101" t="str">
        <f>VLOOKUP($B83,'SECTION 4-1 - STANDARD (SR)'!$B$12:$F$42,4)</f>
        <v>47600 FC
OR
142800 FH</v>
      </c>
      <c r="N83" s="101" t="str">
        <f>VLOOKUP($B83,'SECTION 4-1 - STANDARD (SR)'!$B$12:$F$42,5)</f>
        <v>21700 FC
OR
65300 FH</v>
      </c>
    </row>
    <row r="84" spans="1:14" ht="230.25" thickBot="1" x14ac:dyDescent="0.3">
      <c r="A84" s="24" t="s">
        <v>16</v>
      </c>
      <c r="B84" s="24" t="s">
        <v>23</v>
      </c>
      <c r="C84" s="24" t="s">
        <v>38</v>
      </c>
      <c r="D84" s="25" t="s">
        <v>18</v>
      </c>
      <c r="E84" s="24" t="s">
        <v>19</v>
      </c>
      <c r="F84" s="24" t="s">
        <v>20</v>
      </c>
      <c r="G84" s="24" t="s">
        <v>39</v>
      </c>
      <c r="H84" s="35" t="s">
        <v>21</v>
      </c>
      <c r="I84" s="30"/>
      <c r="J84" s="52" t="s">
        <v>82</v>
      </c>
      <c r="K84" s="60" t="s">
        <v>404</v>
      </c>
      <c r="L84" s="98" t="str">
        <f>IF(ISNA(VLOOKUP($B84,'SECTION 3-1 STANDARD (SR)'!$B$12:$B$74,1,FALSE)),"N","Y")</f>
        <v>Y</v>
      </c>
      <c r="M84" s="101" t="str">
        <f>VLOOKUP($B84,'SECTION 4-1 - STANDARD (SR)'!$B$12:$F$42,4)</f>
        <v>47600 FC
OR
142800 FH</v>
      </c>
      <c r="N84" s="101" t="str">
        <f>VLOOKUP($B84,'SECTION 4-1 - STANDARD (SR)'!$B$12:$F$42,5)</f>
        <v>21700 FC
OR
65300 FH</v>
      </c>
    </row>
    <row r="85" spans="1:14" ht="45.75" thickBot="1" x14ac:dyDescent="0.3">
      <c r="A85" s="24" t="s">
        <v>24</v>
      </c>
      <c r="B85" s="24" t="s">
        <v>25</v>
      </c>
      <c r="C85" s="24"/>
      <c r="D85" s="25" t="s">
        <v>40</v>
      </c>
      <c r="E85" s="24"/>
      <c r="F85" s="24"/>
      <c r="G85" s="24"/>
      <c r="H85" s="26"/>
      <c r="I85" s="30"/>
      <c r="J85" s="52" t="s">
        <v>82</v>
      </c>
      <c r="K85" s="56" t="s">
        <v>198</v>
      </c>
      <c r="L85" s="98" t="str">
        <f>IF(ISNA(VLOOKUP($B85,'SECTION 3-1 STANDARD (SR)'!$B$12:$B$74,1,FALSE)),"N","Y")</f>
        <v>Y</v>
      </c>
      <c r="M85" s="101" t="str">
        <f>VLOOKUP($B85,'SECTION 4-1 - STANDARD (SR)'!$B$12:$F$42,4)</f>
        <v>47600 FC
OR
142800 FH</v>
      </c>
      <c r="N85" s="101" t="str">
        <f>VLOOKUP($B85,'SECTION 4-1 - STANDARD (SR)'!$B$12:$F$42,5)</f>
        <v>21700 FC
OR
65300 FH</v>
      </c>
    </row>
    <row r="86" spans="1:14" ht="45.75" thickBot="1" x14ac:dyDescent="0.3">
      <c r="A86" s="24" t="s">
        <v>24</v>
      </c>
      <c r="B86" s="24" t="s">
        <v>26</v>
      </c>
      <c r="C86" s="24"/>
      <c r="D86" s="25" t="s">
        <v>40</v>
      </c>
      <c r="E86" s="24"/>
      <c r="F86" s="24"/>
      <c r="G86" s="24"/>
      <c r="H86" s="26"/>
      <c r="I86" s="30"/>
      <c r="J86" s="52" t="s">
        <v>82</v>
      </c>
      <c r="K86" s="56" t="s">
        <v>198</v>
      </c>
      <c r="L86" s="98" t="str">
        <f>IF(ISNA(VLOOKUP($B86,'SECTION 3-1 STANDARD (SR)'!$B$12:$B$74,1,FALSE)),"N","Y")</f>
        <v>Y</v>
      </c>
      <c r="M86" s="101" t="str">
        <f>VLOOKUP($B86,'SECTION 4-1 - STANDARD (SR)'!$B$12:$F$42,4)</f>
        <v>47600 FC
OR
142800 FH</v>
      </c>
      <c r="N86" s="101" t="str">
        <f>VLOOKUP($B86,'SECTION 4-1 - STANDARD (SR)'!$B$12:$F$42,5)</f>
        <v>21700 FC
OR
65300 FH</v>
      </c>
    </row>
    <row r="87" spans="1:14" ht="45.75" thickBot="1" x14ac:dyDescent="0.3">
      <c r="A87" s="24" t="s">
        <v>24</v>
      </c>
      <c r="B87" s="24" t="s">
        <v>27</v>
      </c>
      <c r="C87" s="24"/>
      <c r="D87" s="25" t="s">
        <v>40</v>
      </c>
      <c r="E87" s="24"/>
      <c r="F87" s="24"/>
      <c r="G87" s="24"/>
      <c r="H87" s="35"/>
      <c r="I87" s="30"/>
      <c r="J87" s="52" t="s">
        <v>82</v>
      </c>
      <c r="K87" s="56" t="s">
        <v>198</v>
      </c>
      <c r="L87" s="98" t="str">
        <f>IF(ISNA(VLOOKUP($B87,'SECTION 3-1 STANDARD (SR)'!$B$12:$B$74,1,FALSE)),"N","Y")</f>
        <v>Y</v>
      </c>
      <c r="M87" s="101" t="str">
        <f>VLOOKUP($B87,'SECTION 4-1 - STANDARD (SR)'!$B$12:$F$42,4)</f>
        <v>47600 FC
OR
142800 FH</v>
      </c>
      <c r="N87" s="101" t="str">
        <f>VLOOKUP($B87,'SECTION 4-1 - STANDARD (SR)'!$B$12:$F$42,5)</f>
        <v>21700 FC
OR
65300 FH</v>
      </c>
    </row>
    <row r="88" spans="1:14" ht="51.75" thickBot="1" x14ac:dyDescent="0.3">
      <c r="A88" s="24" t="s">
        <v>28</v>
      </c>
      <c r="B88" s="24" t="s">
        <v>58</v>
      </c>
      <c r="C88" s="24" t="s">
        <v>59</v>
      </c>
      <c r="D88" s="25" t="s">
        <v>60</v>
      </c>
      <c r="E88" s="24" t="s">
        <v>61</v>
      </c>
      <c r="F88" s="24" t="s">
        <v>62</v>
      </c>
      <c r="G88" s="24" t="s">
        <v>63</v>
      </c>
      <c r="H88" s="26" t="s">
        <v>21</v>
      </c>
      <c r="I88" s="30"/>
      <c r="J88" s="52" t="s">
        <v>82</v>
      </c>
      <c r="K88" s="95" t="s">
        <v>391</v>
      </c>
      <c r="L88" s="98" t="str">
        <f>IF(ISNA(VLOOKUP($B88,'SECTION 3-1 STANDARD (SR)'!$B$12:$B$74,1,FALSE)),"N","Y")</f>
        <v>Y</v>
      </c>
      <c r="M88" s="101" t="str">
        <f>VLOOKUP($B88,'SECTION 4-1 - STANDARD (SR)'!$B$12:$F$42,4)</f>
        <v>47600 FC
OR
142800 FH</v>
      </c>
      <c r="N88" s="101" t="str">
        <f>VLOOKUP($B88,'SECTION 4-1 - STANDARD (SR)'!$B$12:$F$42,5)</f>
        <v>21700 FC
OR
65300 FH</v>
      </c>
    </row>
    <row r="89" spans="1:14" ht="45.75" thickBot="1" x14ac:dyDescent="0.3">
      <c r="A89" s="9" t="s">
        <v>28</v>
      </c>
      <c r="B89" s="9" t="s">
        <v>29</v>
      </c>
      <c r="C89" s="9" t="s">
        <v>406</v>
      </c>
      <c r="D89" s="57" t="s">
        <v>30</v>
      </c>
      <c r="E89" s="9" t="s">
        <v>52</v>
      </c>
      <c r="F89" s="9" t="s">
        <v>55</v>
      </c>
      <c r="G89" s="9" t="s">
        <v>44</v>
      </c>
      <c r="H89" s="58"/>
      <c r="I89" s="55"/>
      <c r="J89" s="52" t="s">
        <v>82</v>
      </c>
      <c r="K89" s="97" t="s">
        <v>391</v>
      </c>
      <c r="L89" s="98" t="str">
        <f>IF(ISNA(VLOOKUP($B89,'SECTION 3-1 STANDARD (SR)'!$B$12:$B$74,1,FALSE)),"N","Y")</f>
        <v>Y</v>
      </c>
      <c r="M89" s="101" t="str">
        <f>VLOOKUP($B89,'SECTION 4-1 - STANDARD (SR)'!$B$12:$F$42,4)</f>
        <v>47600 FC
OR
142800 FH</v>
      </c>
      <c r="N89" s="101" t="str">
        <f>VLOOKUP($B89,'SECTION 4-1 - STANDARD (SR)'!$B$12:$F$42,5)</f>
        <v>21700 FC
OR
65300 FH</v>
      </c>
    </row>
    <row r="90" spans="1:14" ht="102.75" thickBot="1" x14ac:dyDescent="0.3">
      <c r="A90" s="9" t="s">
        <v>16</v>
      </c>
      <c r="B90" s="9" t="s">
        <v>31</v>
      </c>
      <c r="C90" s="9" t="s">
        <v>405</v>
      </c>
      <c r="D90" s="57" t="s">
        <v>503</v>
      </c>
      <c r="E90" s="9" t="s">
        <v>53</v>
      </c>
      <c r="F90" s="9" t="s">
        <v>56</v>
      </c>
      <c r="G90" s="9" t="s">
        <v>32</v>
      </c>
      <c r="H90" s="58"/>
      <c r="I90" s="51" t="s">
        <v>482</v>
      </c>
      <c r="J90" s="52" t="s">
        <v>82</v>
      </c>
      <c r="K90" s="59" t="s">
        <v>200</v>
      </c>
      <c r="L90" s="98" t="str">
        <f>IF(ISNA(VLOOKUP($B90,'SECTION 3-1 STANDARD (SR)'!$B$12:$B$74,1,FALSE)),"N","Y")</f>
        <v>Y</v>
      </c>
      <c r="M90" s="101" t="str">
        <f>VLOOKUP($B90,'SECTION 4-1 - STANDARD (SR)'!$B$12:$F$42,4)</f>
        <v>47600 FC
OR
142800 FH</v>
      </c>
      <c r="N90" s="101" t="str">
        <f>VLOOKUP($B90,'SECTION 4-1 - STANDARD (SR)'!$B$12:$F$42,5)</f>
        <v>21700 FC
OR
65300 FH</v>
      </c>
    </row>
    <row r="91" spans="1:14" ht="102.75" thickBot="1" x14ac:dyDescent="0.3">
      <c r="A91" s="9" t="s">
        <v>16</v>
      </c>
      <c r="B91" s="9" t="s">
        <v>33</v>
      </c>
      <c r="C91" s="9" t="s">
        <v>407</v>
      </c>
      <c r="D91" s="57" t="s">
        <v>503</v>
      </c>
      <c r="E91" s="9" t="s">
        <v>54</v>
      </c>
      <c r="F91" s="9" t="s">
        <v>57</v>
      </c>
      <c r="G91" s="9" t="s">
        <v>34</v>
      </c>
      <c r="H91" s="58"/>
      <c r="I91" s="55"/>
      <c r="J91" s="52" t="s">
        <v>82</v>
      </c>
      <c r="K91" s="59" t="s">
        <v>200</v>
      </c>
      <c r="L91" s="98" t="str">
        <f>IF(ISNA(VLOOKUP($B91,'SECTION 3-1 STANDARD (SR)'!$B$12:$B$74,1,FALSE)),"N","Y")</f>
        <v>Y</v>
      </c>
      <c r="M91" s="101" t="str">
        <f>VLOOKUP($B91,'SECTION 4-1 - STANDARD (SR)'!$B$12:$F$42,4)</f>
        <v>47600 FC
OR
142800 FH</v>
      </c>
      <c r="N91" s="101" t="str">
        <f>VLOOKUP($B91,'SECTION 4-1 - STANDARD (SR)'!$B$12:$F$42,5)</f>
        <v>21700 FC
OR
65300 FH</v>
      </c>
    </row>
    <row r="92" spans="1:14" ht="102.75" thickBot="1" x14ac:dyDescent="0.3">
      <c r="A92" s="78" t="s">
        <v>16</v>
      </c>
      <c r="B92" s="78" t="s">
        <v>35</v>
      </c>
      <c r="C92" s="78" t="s">
        <v>488</v>
      </c>
      <c r="D92" s="79" t="s">
        <v>503</v>
      </c>
      <c r="E92" s="78" t="s">
        <v>53</v>
      </c>
      <c r="F92" s="78" t="s">
        <v>56</v>
      </c>
      <c r="G92" s="78" t="s">
        <v>44</v>
      </c>
      <c r="H92" s="67"/>
      <c r="I92" s="76" t="s">
        <v>482</v>
      </c>
      <c r="J92" s="52" t="s">
        <v>82</v>
      </c>
      <c r="K92" s="59" t="s">
        <v>200</v>
      </c>
      <c r="L92" s="98" t="str">
        <f>IF(ISNA(VLOOKUP($B92,'SECTION 3-1 STANDARD (SR)'!$B$12:$B$74,1,FALSE)),"N","Y")</f>
        <v>Y</v>
      </c>
      <c r="M92" s="101" t="str">
        <f>VLOOKUP($B92,'SECTION 4-1 - STANDARD (SR)'!$B$12:$F$42,4)</f>
        <v>47600 FC
OR
142800 FH</v>
      </c>
      <c r="N92" s="101" t="str">
        <f>VLOOKUP($B92,'SECTION 4-1 - STANDARD (SR)'!$B$12:$F$42,5)</f>
        <v>21700 FC
OR
65300 FH</v>
      </c>
    </row>
  </sheetData>
  <autoFilter ref="A11:L92" xr:uid="{00000000-0001-0000-0100-000000000000}"/>
  <mergeCells count="3">
    <mergeCell ref="A2:K2"/>
    <mergeCell ref="M9:N9"/>
    <mergeCell ref="M10:N10"/>
  </mergeCells>
  <phoneticPr fontId="6" type="noConversion"/>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tabSelected="1" zoomScale="70" zoomScaleNormal="70" workbookViewId="0">
      <selection activeCell="L40" sqref="L40"/>
    </sheetView>
  </sheetViews>
  <sheetFormatPr defaultColWidth="11.5703125" defaultRowHeight="15" x14ac:dyDescent="0.25"/>
  <cols>
    <col min="1" max="1" width="7.5703125" style="36" customWidth="1"/>
    <col min="2" max="2" width="15.140625" style="36" customWidth="1"/>
    <col min="3" max="3" width="14" style="36" customWidth="1"/>
    <col min="4" max="4" width="50.85546875" style="18" customWidth="1"/>
    <col min="5" max="5" width="16.28515625" style="36" customWidth="1"/>
    <col min="6" max="6" width="15.140625" style="36" customWidth="1"/>
    <col min="7" max="7" width="40.28515625" style="36" customWidth="1"/>
    <col min="8" max="9" width="22" style="18" customWidth="1"/>
    <col min="10" max="10" width="18.7109375" style="18" bestFit="1" customWidth="1"/>
    <col min="11" max="11" width="16.42578125" style="18" customWidth="1"/>
    <col min="12" max="12" width="41" style="18" customWidth="1"/>
    <col min="13" max="16384" width="11.5703125" style="18"/>
  </cols>
  <sheetData>
    <row r="1" spans="1:12" x14ac:dyDescent="0.25">
      <c r="A1" s="6"/>
      <c r="B1" s="6"/>
      <c r="C1" s="6"/>
      <c r="D1" s="2"/>
      <c r="E1" s="6"/>
      <c r="F1" s="6"/>
      <c r="G1" s="8"/>
      <c r="H1" s="4"/>
      <c r="I1" s="3"/>
      <c r="J1" s="4"/>
      <c r="K1" s="5"/>
    </row>
    <row r="2" spans="1:12" ht="29.45" customHeight="1" x14ac:dyDescent="0.25">
      <c r="A2" s="84" t="s">
        <v>15</v>
      </c>
      <c r="B2" s="83"/>
      <c r="C2" s="83"/>
      <c r="D2" s="83"/>
      <c r="E2" s="82"/>
      <c r="F2" s="82"/>
      <c r="G2" s="82"/>
      <c r="H2" s="82"/>
      <c r="I2" s="82"/>
      <c r="J2" s="83"/>
      <c r="K2" s="82"/>
    </row>
    <row r="3" spans="1:12" x14ac:dyDescent="0.25">
      <c r="A3" s="6"/>
      <c r="B3" s="6"/>
      <c r="C3" s="6"/>
      <c r="D3" s="2"/>
      <c r="E3" s="6"/>
      <c r="F3" s="6"/>
      <c r="G3" s="6"/>
      <c r="H3" s="6"/>
      <c r="I3" s="6"/>
      <c r="J3" s="6"/>
      <c r="K3" s="5"/>
    </row>
    <row r="4" spans="1:12" x14ac:dyDescent="0.25">
      <c r="A4" s="6"/>
      <c r="B4" s="6"/>
      <c r="C4" s="6"/>
      <c r="D4" s="2"/>
      <c r="E4" s="6"/>
      <c r="F4" s="6"/>
      <c r="G4" s="6"/>
      <c r="H4" s="6"/>
      <c r="I4" s="6"/>
      <c r="J4" s="6"/>
      <c r="K4" s="5"/>
    </row>
    <row r="5" spans="1:12" x14ac:dyDescent="0.25">
      <c r="A5" s="6"/>
      <c r="B5" s="19" t="s">
        <v>0</v>
      </c>
      <c r="C5" s="6"/>
      <c r="D5" s="2"/>
      <c r="E5" s="6"/>
      <c r="F5" s="6"/>
      <c r="G5" s="6"/>
      <c r="H5" s="6"/>
      <c r="I5" s="6"/>
      <c r="J5" s="6"/>
      <c r="K5" s="43"/>
    </row>
    <row r="6" spans="1:12" x14ac:dyDescent="0.25">
      <c r="A6" s="6"/>
      <c r="B6" s="50" t="s">
        <v>497</v>
      </c>
      <c r="C6" s="6"/>
      <c r="D6" s="2"/>
      <c r="E6" s="6"/>
      <c r="F6" s="6"/>
      <c r="G6" s="6"/>
      <c r="H6" s="6"/>
      <c r="I6" s="6"/>
      <c r="J6" s="6"/>
      <c r="K6" s="43"/>
    </row>
    <row r="7" spans="1:12" x14ac:dyDescent="0.25">
      <c r="A7" s="6"/>
      <c r="B7" s="50" t="s">
        <v>1</v>
      </c>
      <c r="C7" s="6"/>
      <c r="D7" s="2"/>
      <c r="E7" s="6"/>
      <c r="F7" s="6"/>
      <c r="G7" s="6"/>
      <c r="H7" s="6"/>
      <c r="I7" s="6"/>
      <c r="J7" s="6"/>
      <c r="K7" s="43"/>
    </row>
    <row r="8" spans="1:12" x14ac:dyDescent="0.25">
      <c r="A8" s="6"/>
      <c r="B8" s="50" t="s">
        <v>2</v>
      </c>
      <c r="C8" s="6"/>
      <c r="D8" s="2"/>
      <c r="E8" s="6"/>
      <c r="F8" s="6"/>
      <c r="G8" s="6"/>
      <c r="H8" s="6"/>
      <c r="I8" s="6"/>
      <c r="J8" s="6"/>
      <c r="K8" s="43"/>
    </row>
    <row r="9" spans="1:12" x14ac:dyDescent="0.25">
      <c r="A9" s="6"/>
      <c r="B9" s="50" t="s">
        <v>3</v>
      </c>
      <c r="C9" s="6"/>
      <c r="D9" s="2"/>
      <c r="E9" s="6"/>
      <c r="F9" s="6"/>
      <c r="G9" s="6"/>
      <c r="H9" s="6"/>
      <c r="I9" s="6"/>
      <c r="J9" s="6"/>
      <c r="K9" s="43"/>
    </row>
    <row r="10" spans="1:12" ht="15.75" thickBot="1" x14ac:dyDescent="0.3">
      <c r="A10" s="6"/>
      <c r="B10" s="19"/>
      <c r="C10" s="6"/>
      <c r="D10" s="2"/>
      <c r="E10" s="6"/>
      <c r="F10" s="6"/>
      <c r="G10" s="6"/>
      <c r="H10" s="6"/>
      <c r="I10" s="6"/>
      <c r="J10" s="6"/>
      <c r="K10" s="43"/>
    </row>
    <row r="11" spans="1:12" ht="39" thickBot="1" x14ac:dyDescent="0.3">
      <c r="A11" s="20" t="s">
        <v>4</v>
      </c>
      <c r="B11" s="21" t="s">
        <v>5</v>
      </c>
      <c r="C11" s="20" t="s">
        <v>6</v>
      </c>
      <c r="D11" s="20" t="s">
        <v>7</v>
      </c>
      <c r="E11" s="7" t="s">
        <v>8</v>
      </c>
      <c r="F11" s="7" t="s">
        <v>9</v>
      </c>
      <c r="G11" s="21" t="s">
        <v>10</v>
      </c>
      <c r="H11" s="44" t="s">
        <v>11</v>
      </c>
      <c r="I11" s="22" t="s">
        <v>12</v>
      </c>
      <c r="J11" s="21" t="s">
        <v>13</v>
      </c>
      <c r="K11" s="93" t="s">
        <v>14</v>
      </c>
      <c r="L11" s="104" t="s">
        <v>564</v>
      </c>
    </row>
    <row r="12" spans="1:12" ht="90" thickBot="1" x14ac:dyDescent="0.3">
      <c r="A12" s="24" t="s">
        <v>28</v>
      </c>
      <c r="B12" s="24" t="s">
        <v>368</v>
      </c>
      <c r="C12" s="24" t="s">
        <v>369</v>
      </c>
      <c r="D12" s="25" t="s">
        <v>226</v>
      </c>
      <c r="E12" s="24" t="s">
        <v>370</v>
      </c>
      <c r="F12" s="24" t="s">
        <v>209</v>
      </c>
      <c r="G12" s="24" t="s">
        <v>371</v>
      </c>
      <c r="H12" s="26" t="s">
        <v>21</v>
      </c>
      <c r="I12" s="45"/>
      <c r="J12" s="46" t="s">
        <v>82</v>
      </c>
      <c r="K12" s="102" t="s">
        <v>391</v>
      </c>
      <c r="L12" s="49" t="str">
        <f>IF(ISNA(VLOOKUP($B12,'SECTION 3-2 - ALTERNATIVE (LR)'!$B$18:$B$92,1,FALSE)),"N","Y")</f>
        <v>N</v>
      </c>
    </row>
    <row r="13" spans="1:12" ht="90" thickBot="1" x14ac:dyDescent="0.3">
      <c r="A13" s="24" t="s">
        <v>28</v>
      </c>
      <c r="B13" s="24" t="s">
        <v>224</v>
      </c>
      <c r="C13" s="24" t="s">
        <v>369</v>
      </c>
      <c r="D13" s="25" t="s">
        <v>226</v>
      </c>
      <c r="E13" s="24" t="s">
        <v>372</v>
      </c>
      <c r="F13" s="24" t="s">
        <v>373</v>
      </c>
      <c r="G13" s="24" t="s">
        <v>440</v>
      </c>
      <c r="H13" s="26" t="s">
        <v>21</v>
      </c>
      <c r="I13" s="47"/>
      <c r="J13" s="46" t="s">
        <v>82</v>
      </c>
      <c r="K13" s="48" t="s">
        <v>391</v>
      </c>
      <c r="L13" s="49" t="str">
        <f>IF(ISNA(VLOOKUP($B13,'SECTION 3-2 - ALTERNATIVE (LR)'!$B$18:$B$92,1,FALSE)),"N","Y")</f>
        <v>Y</v>
      </c>
    </row>
    <row r="14" spans="1:12" ht="77.25" thickBot="1" x14ac:dyDescent="0.3">
      <c r="A14" s="24" t="s">
        <v>28</v>
      </c>
      <c r="B14" s="24" t="s">
        <v>233</v>
      </c>
      <c r="C14" s="24" t="s">
        <v>229</v>
      </c>
      <c r="D14" s="25" t="s">
        <v>234</v>
      </c>
      <c r="E14" s="24" t="s">
        <v>374</v>
      </c>
      <c r="F14" s="24" t="s">
        <v>375</v>
      </c>
      <c r="G14" s="24" t="s">
        <v>441</v>
      </c>
      <c r="H14" s="26" t="s">
        <v>21</v>
      </c>
      <c r="I14" s="47"/>
      <c r="J14" s="46" t="s">
        <v>82</v>
      </c>
      <c r="K14" s="48" t="s">
        <v>391</v>
      </c>
      <c r="L14" s="49" t="str">
        <f>IF(ISNA(VLOOKUP($B14,'SECTION 3-2 - ALTERNATIVE (LR)'!$B$18:$B$92,1,FALSE)),"N","Y")</f>
        <v>Y</v>
      </c>
    </row>
    <row r="15" spans="1:12" ht="51.75" thickBot="1" x14ac:dyDescent="0.3">
      <c r="A15" s="24" t="s">
        <v>28</v>
      </c>
      <c r="B15" s="24" t="s">
        <v>376</v>
      </c>
      <c r="C15" s="24" t="s">
        <v>71</v>
      </c>
      <c r="D15" s="25" t="s">
        <v>377</v>
      </c>
      <c r="E15" s="24" t="s">
        <v>378</v>
      </c>
      <c r="F15" s="24" t="s">
        <v>379</v>
      </c>
      <c r="G15" s="24" t="s">
        <v>332</v>
      </c>
      <c r="H15" s="26" t="s">
        <v>21</v>
      </c>
      <c r="I15" s="47"/>
      <c r="J15" s="46" t="s">
        <v>82</v>
      </c>
      <c r="K15" s="103" t="s">
        <v>391</v>
      </c>
      <c r="L15" s="49" t="str">
        <f>IF(ISNA(VLOOKUP($B15,'SECTION 3-2 - ALTERNATIVE (LR)'!$B$18:$B$92,1,FALSE)),"N","Y")</f>
        <v>N</v>
      </c>
    </row>
    <row r="16" spans="1:12" ht="15.75" thickBot="1" x14ac:dyDescent="0.3">
      <c r="A16" s="24" t="s">
        <v>24</v>
      </c>
      <c r="B16" s="24" t="s">
        <v>499</v>
      </c>
      <c r="C16" s="24"/>
      <c r="D16" s="25" t="s">
        <v>40</v>
      </c>
      <c r="E16" s="24"/>
      <c r="F16" s="24"/>
      <c r="G16" s="24"/>
      <c r="H16" s="26"/>
      <c r="I16" s="47"/>
      <c r="J16" s="46" t="s">
        <v>82</v>
      </c>
      <c r="K16" s="49" t="s">
        <v>198</v>
      </c>
      <c r="L16" s="49" t="str">
        <f>IF(ISNA(VLOOKUP($B16,'SECTION 3-2 - ALTERNATIVE (LR)'!$B$18:$B$92,1,FALSE)),"N","Y")</f>
        <v>Y</v>
      </c>
    </row>
    <row r="17" spans="1:12" ht="128.25" thickBot="1" x14ac:dyDescent="0.3">
      <c r="A17" s="24" t="s">
        <v>28</v>
      </c>
      <c r="B17" s="24" t="s">
        <v>355</v>
      </c>
      <c r="C17" s="24" t="s">
        <v>240</v>
      </c>
      <c r="D17" s="25" t="s">
        <v>252</v>
      </c>
      <c r="E17" s="24" t="s">
        <v>356</v>
      </c>
      <c r="F17" s="24" t="s">
        <v>357</v>
      </c>
      <c r="G17" s="24" t="s">
        <v>332</v>
      </c>
      <c r="H17" s="26" t="s">
        <v>21</v>
      </c>
      <c r="I17" s="47"/>
      <c r="J17" s="46" t="s">
        <v>82</v>
      </c>
      <c r="K17" s="103" t="s">
        <v>391</v>
      </c>
      <c r="L17" s="49" t="str">
        <f>IF(ISNA(VLOOKUP($B17,'SECTION 3-2 - ALTERNATIVE (LR)'!$B$18:$B$92,1,FALSE)),"N","Y")</f>
        <v>N</v>
      </c>
    </row>
    <row r="18" spans="1:12" ht="128.25" thickBot="1" x14ac:dyDescent="0.3">
      <c r="A18" s="24" t="s">
        <v>28</v>
      </c>
      <c r="B18" s="24" t="s">
        <v>251</v>
      </c>
      <c r="C18" s="24" t="s">
        <v>240</v>
      </c>
      <c r="D18" s="25" t="s">
        <v>252</v>
      </c>
      <c r="E18" s="24" t="s">
        <v>358</v>
      </c>
      <c r="F18" s="24" t="s">
        <v>359</v>
      </c>
      <c r="G18" s="24" t="s">
        <v>255</v>
      </c>
      <c r="H18" s="26" t="s">
        <v>21</v>
      </c>
      <c r="I18" s="47"/>
      <c r="J18" s="46" t="s">
        <v>82</v>
      </c>
      <c r="K18" s="48" t="s">
        <v>391</v>
      </c>
      <c r="L18" s="49" t="str">
        <f>IF(ISNA(VLOOKUP($B18,'SECTION 3-2 - ALTERNATIVE (LR)'!$B$18:$B$92,1,FALSE)),"N","Y")</f>
        <v>Y</v>
      </c>
    </row>
    <row r="19" spans="1:12" ht="15.75" thickBot="1" x14ac:dyDescent="0.3">
      <c r="A19" s="24" t="s">
        <v>24</v>
      </c>
      <c r="B19" s="24" t="s">
        <v>500</v>
      </c>
      <c r="C19" s="24"/>
      <c r="D19" s="25" t="s">
        <v>40</v>
      </c>
      <c r="E19" s="24"/>
      <c r="F19" s="24"/>
      <c r="G19" s="24"/>
      <c r="H19" s="26"/>
      <c r="I19" s="47"/>
      <c r="J19" s="46" t="s">
        <v>82</v>
      </c>
      <c r="K19" s="49" t="s">
        <v>198</v>
      </c>
      <c r="L19" s="49" t="str">
        <f>IF(ISNA(VLOOKUP($B19,'SECTION 3-2 - ALTERNATIVE (LR)'!$B$18:$B$92,1,FALSE)),"N","Y")</f>
        <v>Y</v>
      </c>
    </row>
    <row r="20" spans="1:12" ht="15.75" thickBot="1" x14ac:dyDescent="0.3">
      <c r="A20" s="24" t="s">
        <v>24</v>
      </c>
      <c r="B20" s="24" t="s">
        <v>501</v>
      </c>
      <c r="C20" s="24"/>
      <c r="D20" s="25" t="s">
        <v>40</v>
      </c>
      <c r="E20" s="24"/>
      <c r="F20" s="24"/>
      <c r="G20" s="24"/>
      <c r="H20" s="26"/>
      <c r="I20" s="47"/>
      <c r="J20" s="46" t="s">
        <v>82</v>
      </c>
      <c r="K20" s="49" t="s">
        <v>198</v>
      </c>
      <c r="L20" s="49" t="str">
        <f>IF(ISNA(VLOOKUP($B20,'SECTION 3-2 - ALTERNATIVE (LR)'!$B$18:$B$92,1,FALSE)),"N","Y")</f>
        <v>Y</v>
      </c>
    </row>
    <row r="21" spans="1:12" ht="15.75" thickBot="1" x14ac:dyDescent="0.3">
      <c r="A21" s="24" t="s">
        <v>24</v>
      </c>
      <c r="B21" s="24" t="s">
        <v>502</v>
      </c>
      <c r="C21" s="24"/>
      <c r="D21" s="25" t="s">
        <v>40</v>
      </c>
      <c r="E21" s="24"/>
      <c r="F21" s="24"/>
      <c r="G21" s="24"/>
      <c r="H21" s="26"/>
      <c r="I21" s="47"/>
      <c r="J21" s="46" t="s">
        <v>82</v>
      </c>
      <c r="K21" s="49" t="s">
        <v>198</v>
      </c>
      <c r="L21" s="49" t="str">
        <f>IF(ISNA(VLOOKUP($B21,'SECTION 3-2 - ALTERNATIVE (LR)'!$B$18:$B$92,1,FALSE)),"N","Y")</f>
        <v>Y</v>
      </c>
    </row>
    <row r="22" spans="1:12" ht="15.75" thickBot="1" x14ac:dyDescent="0.3">
      <c r="A22" s="24" t="s">
        <v>24</v>
      </c>
      <c r="B22" s="24" t="s">
        <v>498</v>
      </c>
      <c r="C22" s="24"/>
      <c r="D22" s="25" t="s">
        <v>40</v>
      </c>
      <c r="E22" s="24"/>
      <c r="F22" s="24"/>
      <c r="G22" s="24"/>
      <c r="H22" s="26"/>
      <c r="I22" s="47"/>
      <c r="J22" s="46" t="s">
        <v>82</v>
      </c>
      <c r="K22" s="99" t="s">
        <v>198</v>
      </c>
      <c r="L22" s="49" t="str">
        <f>IF(ISNA(VLOOKUP($B22,'SECTION 3-2 - ALTERNATIVE (LR)'!$B$18:$B$92,1,FALSE)),"N","Y")</f>
        <v>N</v>
      </c>
    </row>
    <row r="23" spans="1:12" ht="128.25" thickBot="1" x14ac:dyDescent="0.3">
      <c r="A23" s="24" t="s">
        <v>28</v>
      </c>
      <c r="B23" s="24" t="s">
        <v>73</v>
      </c>
      <c r="C23" s="24" t="s">
        <v>74</v>
      </c>
      <c r="D23" s="25" t="s">
        <v>256</v>
      </c>
      <c r="E23" s="24" t="s">
        <v>313</v>
      </c>
      <c r="F23" s="24" t="s">
        <v>314</v>
      </c>
      <c r="G23" s="24" t="s">
        <v>78</v>
      </c>
      <c r="H23" s="26" t="s">
        <v>21</v>
      </c>
      <c r="I23" s="47"/>
      <c r="J23" s="46" t="s">
        <v>82</v>
      </c>
      <c r="K23" s="48" t="s">
        <v>391</v>
      </c>
      <c r="L23" s="49" t="str">
        <f>IF(ISNA(VLOOKUP($B23,'SECTION 3-2 - ALTERNATIVE (LR)'!$B$18:$B$92,1,FALSE)),"N","Y")</f>
        <v>Y</v>
      </c>
    </row>
    <row r="24" spans="1:12" ht="128.25" thickBot="1" x14ac:dyDescent="0.3">
      <c r="A24" s="24" t="s">
        <v>28</v>
      </c>
      <c r="B24" s="24" t="s">
        <v>79</v>
      </c>
      <c r="C24" s="24" t="s">
        <v>74</v>
      </c>
      <c r="D24" s="25" t="s">
        <v>81</v>
      </c>
      <c r="E24" s="24" t="s">
        <v>315</v>
      </c>
      <c r="F24" s="24" t="s">
        <v>316</v>
      </c>
      <c r="G24" s="24" t="s">
        <v>113</v>
      </c>
      <c r="H24" s="26" t="s">
        <v>21</v>
      </c>
      <c r="I24" s="47"/>
      <c r="J24" s="46" t="s">
        <v>82</v>
      </c>
      <c r="K24" s="48" t="s">
        <v>391</v>
      </c>
      <c r="L24" s="49" t="str">
        <f>IF(ISNA(VLOOKUP($B24,'SECTION 3-2 - ALTERNATIVE (LR)'!$B$18:$B$92,1,FALSE)),"N","Y")</f>
        <v>Y</v>
      </c>
    </row>
    <row r="25" spans="1:12" ht="128.25" thickBot="1" x14ac:dyDescent="0.3">
      <c r="A25" s="24" t="s">
        <v>28</v>
      </c>
      <c r="B25" s="24" t="s">
        <v>257</v>
      </c>
      <c r="C25" s="24" t="s">
        <v>74</v>
      </c>
      <c r="D25" s="25" t="s">
        <v>309</v>
      </c>
      <c r="E25" s="24" t="s">
        <v>317</v>
      </c>
      <c r="F25" s="24" t="s">
        <v>318</v>
      </c>
      <c r="G25" s="24" t="s">
        <v>260</v>
      </c>
      <c r="H25" s="26" t="s">
        <v>21</v>
      </c>
      <c r="I25" s="47"/>
      <c r="J25" s="46" t="s">
        <v>82</v>
      </c>
      <c r="K25" s="48" t="s">
        <v>391</v>
      </c>
      <c r="L25" s="49" t="str">
        <f>IF(ISNA(VLOOKUP($B25,'SECTION 3-2 - ALTERNATIVE (LR)'!$B$18:$B$92,1,FALSE)),"N","Y")</f>
        <v>Y</v>
      </c>
    </row>
    <row r="26" spans="1:12" ht="128.25" thickBot="1" x14ac:dyDescent="0.3">
      <c r="A26" s="24" t="s">
        <v>28</v>
      </c>
      <c r="B26" s="24" t="s">
        <v>263</v>
      </c>
      <c r="C26" s="24" t="s">
        <v>74</v>
      </c>
      <c r="D26" s="25" t="s">
        <v>310</v>
      </c>
      <c r="E26" s="24" t="s">
        <v>319</v>
      </c>
      <c r="F26" s="24" t="s">
        <v>320</v>
      </c>
      <c r="G26" s="24" t="s">
        <v>193</v>
      </c>
      <c r="H26" s="26" t="s">
        <v>21</v>
      </c>
      <c r="I26" s="47"/>
      <c r="J26" s="46" t="s">
        <v>82</v>
      </c>
      <c r="K26" s="48" t="s">
        <v>391</v>
      </c>
      <c r="L26" s="49" t="str">
        <f>IF(ISNA(VLOOKUP($B26,'SECTION 3-2 - ALTERNATIVE (LR)'!$B$18:$B$92,1,FALSE)),"N","Y")</f>
        <v>Y</v>
      </c>
    </row>
    <row r="27" spans="1:12" ht="128.25" thickBot="1" x14ac:dyDescent="0.3">
      <c r="A27" s="24" t="s">
        <v>28</v>
      </c>
      <c r="B27" s="24" t="s">
        <v>321</v>
      </c>
      <c r="C27" s="24" t="s">
        <v>80</v>
      </c>
      <c r="D27" s="25" t="s">
        <v>354</v>
      </c>
      <c r="E27" s="24" t="s">
        <v>451</v>
      </c>
      <c r="F27" s="24" t="s">
        <v>450</v>
      </c>
      <c r="G27" s="24" t="s">
        <v>384</v>
      </c>
      <c r="H27" s="26" t="s">
        <v>21</v>
      </c>
      <c r="I27" s="47"/>
      <c r="J27" s="46" t="s">
        <v>82</v>
      </c>
      <c r="K27" s="103" t="s">
        <v>391</v>
      </c>
      <c r="L27" s="49" t="str">
        <f>IF(ISNA(VLOOKUP($B27,'SECTION 3-2 - ALTERNATIVE (LR)'!$B$18:$B$92,1,FALSE)),"N","Y")</f>
        <v>N</v>
      </c>
    </row>
    <row r="28" spans="1:12" ht="64.5" thickBot="1" x14ac:dyDescent="0.3">
      <c r="A28" s="24" t="s">
        <v>28</v>
      </c>
      <c r="B28" s="24" t="s">
        <v>210</v>
      </c>
      <c r="C28" s="24" t="s">
        <v>211</v>
      </c>
      <c r="D28" s="25" t="s">
        <v>212</v>
      </c>
      <c r="E28" s="24" t="s">
        <v>360</v>
      </c>
      <c r="F28" s="24" t="s">
        <v>361</v>
      </c>
      <c r="G28" s="24" t="s">
        <v>553</v>
      </c>
      <c r="H28" s="26" t="s">
        <v>21</v>
      </c>
      <c r="I28" s="47"/>
      <c r="J28" s="46" t="s">
        <v>82</v>
      </c>
      <c r="K28" s="48" t="s">
        <v>391</v>
      </c>
      <c r="L28" s="49" t="str">
        <f>IF(ISNA(VLOOKUP($B28,'SECTION 3-2 - ALTERNATIVE (LR)'!$B$18:$B$92,1,FALSE)),"N","Y")</f>
        <v>Y</v>
      </c>
    </row>
    <row r="29" spans="1:12" ht="39" thickBot="1" x14ac:dyDescent="0.3">
      <c r="A29" s="24" t="s">
        <v>28</v>
      </c>
      <c r="B29" s="24" t="s">
        <v>362</v>
      </c>
      <c r="C29" s="24" t="s">
        <v>211</v>
      </c>
      <c r="D29" s="25" t="s">
        <v>212</v>
      </c>
      <c r="E29" s="24" t="s">
        <v>363</v>
      </c>
      <c r="F29" s="24" t="s">
        <v>364</v>
      </c>
      <c r="G29" s="24" t="s">
        <v>365</v>
      </c>
      <c r="H29" s="26" t="s">
        <v>21</v>
      </c>
      <c r="I29" s="47"/>
      <c r="J29" s="46" t="s">
        <v>82</v>
      </c>
      <c r="K29" s="103" t="s">
        <v>391</v>
      </c>
      <c r="L29" s="49" t="str">
        <f>IF(ISNA(VLOOKUP($B29,'SECTION 3-2 - ALTERNATIVE (LR)'!$B$18:$B$92,1,FALSE)),"N","Y")</f>
        <v>N</v>
      </c>
    </row>
    <row r="30" spans="1:12" ht="192" thickBot="1" x14ac:dyDescent="0.3">
      <c r="A30" s="24" t="s">
        <v>28</v>
      </c>
      <c r="B30" s="24" t="s">
        <v>215</v>
      </c>
      <c r="C30" s="24" t="s">
        <v>211</v>
      </c>
      <c r="D30" s="25" t="s">
        <v>216</v>
      </c>
      <c r="E30" s="24" t="s">
        <v>366</v>
      </c>
      <c r="F30" s="24" t="s">
        <v>367</v>
      </c>
      <c r="G30" s="24" t="s">
        <v>448</v>
      </c>
      <c r="H30" s="26" t="s">
        <v>21</v>
      </c>
      <c r="I30" s="47"/>
      <c r="J30" s="46" t="s">
        <v>82</v>
      </c>
      <c r="K30" s="48" t="s">
        <v>391</v>
      </c>
      <c r="L30" s="49" t="str">
        <f>IF(ISNA(VLOOKUP($B30,'SECTION 3-2 - ALTERNATIVE (LR)'!$B$18:$B$92,1,FALSE)),"N","Y")</f>
        <v>Y</v>
      </c>
    </row>
    <row r="31" spans="1:12" ht="128.25" thickBot="1" x14ac:dyDescent="0.3">
      <c r="A31" s="24" t="s">
        <v>28</v>
      </c>
      <c r="B31" s="24" t="s">
        <v>274</v>
      </c>
      <c r="C31" s="24" t="s">
        <v>150</v>
      </c>
      <c r="D31" s="25" t="s">
        <v>147</v>
      </c>
      <c r="E31" s="24" t="s">
        <v>322</v>
      </c>
      <c r="F31" s="24" t="s">
        <v>323</v>
      </c>
      <c r="G31" s="24" t="s">
        <v>34</v>
      </c>
      <c r="H31" s="26" t="s">
        <v>21</v>
      </c>
      <c r="I31" s="47"/>
      <c r="J31" s="46" t="s">
        <v>82</v>
      </c>
      <c r="K31" s="48" t="s">
        <v>391</v>
      </c>
      <c r="L31" s="49" t="str">
        <f>IF(ISNA(VLOOKUP($B31,'SECTION 3-2 - ALTERNATIVE (LR)'!$B$18:$B$92,1,FALSE)),"N","Y")</f>
        <v>Y</v>
      </c>
    </row>
    <row r="32" spans="1:12" ht="128.25" thickBot="1" x14ac:dyDescent="0.3">
      <c r="A32" s="24" t="s">
        <v>28</v>
      </c>
      <c r="B32" s="24" t="s">
        <v>324</v>
      </c>
      <c r="C32" s="24" t="s">
        <v>150</v>
      </c>
      <c r="D32" s="25" t="s">
        <v>147</v>
      </c>
      <c r="E32" s="24" t="s">
        <v>325</v>
      </c>
      <c r="F32" s="24" t="s">
        <v>326</v>
      </c>
      <c r="G32" s="24" t="s">
        <v>327</v>
      </c>
      <c r="H32" s="26" t="s">
        <v>21</v>
      </c>
      <c r="I32" s="47"/>
      <c r="J32" s="46" t="s">
        <v>82</v>
      </c>
      <c r="K32" s="103" t="s">
        <v>391</v>
      </c>
      <c r="L32" s="49" t="str">
        <f>IF(ISNA(VLOOKUP($B32,'SECTION 3-2 - ALTERNATIVE (LR)'!$B$18:$B$92,1,FALSE)),"N","Y")</f>
        <v>N</v>
      </c>
    </row>
    <row r="33" spans="1:12" ht="115.5" thickBot="1" x14ac:dyDescent="0.3">
      <c r="A33" s="24" t="s">
        <v>28</v>
      </c>
      <c r="B33" s="24" t="s">
        <v>328</v>
      </c>
      <c r="C33" s="24" t="s">
        <v>329</v>
      </c>
      <c r="D33" s="25" t="s">
        <v>95</v>
      </c>
      <c r="E33" s="24" t="s">
        <v>330</v>
      </c>
      <c r="F33" s="24" t="s">
        <v>331</v>
      </c>
      <c r="G33" s="24" t="s">
        <v>332</v>
      </c>
      <c r="H33" s="26" t="s">
        <v>21</v>
      </c>
      <c r="I33" s="47"/>
      <c r="J33" s="46" t="s">
        <v>82</v>
      </c>
      <c r="K33" s="103" t="s">
        <v>391</v>
      </c>
      <c r="L33" s="49" t="str">
        <f>IF(ISNA(VLOOKUP($B33,'SECTION 3-2 - ALTERNATIVE (LR)'!$B$18:$B$92,1,FALSE)),"N","Y")</f>
        <v>N</v>
      </c>
    </row>
    <row r="34" spans="1:12" ht="90" thickBot="1" x14ac:dyDescent="0.3">
      <c r="A34" s="24" t="s">
        <v>28</v>
      </c>
      <c r="B34" s="24" t="s">
        <v>333</v>
      </c>
      <c r="C34" s="24" t="s">
        <v>334</v>
      </c>
      <c r="D34" s="25" t="s">
        <v>335</v>
      </c>
      <c r="E34" s="24" t="s">
        <v>336</v>
      </c>
      <c r="F34" s="24" t="s">
        <v>337</v>
      </c>
      <c r="G34" s="24" t="s">
        <v>332</v>
      </c>
      <c r="H34" s="26" t="s">
        <v>21</v>
      </c>
      <c r="I34" s="47"/>
      <c r="J34" s="46" t="s">
        <v>82</v>
      </c>
      <c r="K34" s="103" t="s">
        <v>391</v>
      </c>
      <c r="L34" s="49" t="str">
        <f>IF(ISNA(VLOOKUP($B34,'SECTION 3-2 - ALTERNATIVE (LR)'!$B$18:$B$92,1,FALSE)),"N","Y")</f>
        <v>N</v>
      </c>
    </row>
    <row r="35" spans="1:12" ht="51.75" thickBot="1" x14ac:dyDescent="0.3">
      <c r="A35" s="24" t="s">
        <v>28</v>
      </c>
      <c r="B35" s="24" t="s">
        <v>338</v>
      </c>
      <c r="C35" s="24" t="s">
        <v>158</v>
      </c>
      <c r="D35" s="25" t="s">
        <v>159</v>
      </c>
      <c r="E35" s="24" t="s">
        <v>339</v>
      </c>
      <c r="F35" s="24" t="s">
        <v>340</v>
      </c>
      <c r="G35" s="24" t="s">
        <v>332</v>
      </c>
      <c r="H35" s="26" t="s">
        <v>21</v>
      </c>
      <c r="I35" s="47"/>
      <c r="J35" s="46" t="s">
        <v>82</v>
      </c>
      <c r="K35" s="103" t="s">
        <v>391</v>
      </c>
      <c r="L35" s="49" t="str">
        <f>IF(ISNA(VLOOKUP($B35,'SECTION 3-2 - ALTERNATIVE (LR)'!$B$18:$B$92,1,FALSE)),"N","Y")</f>
        <v>N</v>
      </c>
    </row>
    <row r="36" spans="1:12" ht="51.75" thickBot="1" x14ac:dyDescent="0.3">
      <c r="A36" s="24" t="s">
        <v>28</v>
      </c>
      <c r="B36" s="24" t="s">
        <v>279</v>
      </c>
      <c r="C36" s="24" t="s">
        <v>158</v>
      </c>
      <c r="D36" s="25" t="s">
        <v>159</v>
      </c>
      <c r="E36" s="24" t="s">
        <v>96</v>
      </c>
      <c r="F36" s="24" t="s">
        <v>341</v>
      </c>
      <c r="G36" s="24" t="s">
        <v>281</v>
      </c>
      <c r="H36" s="26" t="s">
        <v>21</v>
      </c>
      <c r="I36" s="47"/>
      <c r="J36" s="46" t="s">
        <v>82</v>
      </c>
      <c r="K36" s="48" t="s">
        <v>391</v>
      </c>
      <c r="L36" s="49" t="str">
        <f>IF(ISNA(VLOOKUP($B36,'SECTION 3-2 - ALTERNATIVE (LR)'!$B$18:$B$92,1,FALSE)),"N","Y")</f>
        <v>Y</v>
      </c>
    </row>
    <row r="37" spans="1:12" ht="51.75" thickBot="1" x14ac:dyDescent="0.3">
      <c r="A37" s="24" t="s">
        <v>28</v>
      </c>
      <c r="B37" s="24" t="s">
        <v>342</v>
      </c>
      <c r="C37" s="24" t="s">
        <v>280</v>
      </c>
      <c r="D37" s="25" t="s">
        <v>159</v>
      </c>
      <c r="E37" s="24" t="s">
        <v>452</v>
      </c>
      <c r="F37" s="24" t="s">
        <v>453</v>
      </c>
      <c r="G37" s="24" t="s">
        <v>449</v>
      </c>
      <c r="H37" s="26" t="s">
        <v>21</v>
      </c>
      <c r="I37" s="47"/>
      <c r="J37" s="46" t="s">
        <v>82</v>
      </c>
      <c r="K37" s="103" t="s">
        <v>391</v>
      </c>
      <c r="L37" s="49" t="str">
        <f>IF(ISNA(VLOOKUP($B37,'SECTION 3-2 - ALTERNATIVE (LR)'!$B$18:$B$92,1,FALSE)),"N","Y")</f>
        <v>N</v>
      </c>
    </row>
    <row r="38" spans="1:12" ht="51.75" thickBot="1" x14ac:dyDescent="0.3">
      <c r="A38" s="24" t="s">
        <v>28</v>
      </c>
      <c r="B38" s="24" t="s">
        <v>289</v>
      </c>
      <c r="C38" s="24" t="s">
        <v>158</v>
      </c>
      <c r="D38" s="25" t="s">
        <v>159</v>
      </c>
      <c r="E38" s="24" t="s">
        <v>343</v>
      </c>
      <c r="F38" s="24" t="s">
        <v>344</v>
      </c>
      <c r="G38" s="24" t="s">
        <v>552</v>
      </c>
      <c r="H38" s="26" t="s">
        <v>21</v>
      </c>
      <c r="I38" s="47"/>
      <c r="J38" s="46" t="s">
        <v>82</v>
      </c>
      <c r="K38" s="48" t="s">
        <v>391</v>
      </c>
      <c r="L38" s="49" t="str">
        <f>IF(ISNA(VLOOKUP($B38,'SECTION 3-2 - ALTERNATIVE (LR)'!$B$18:$B$92,1,FALSE)),"N","Y")</f>
        <v>Y</v>
      </c>
    </row>
    <row r="39" spans="1:12" ht="51.75" thickBot="1" x14ac:dyDescent="0.3">
      <c r="A39" s="24" t="s">
        <v>28</v>
      </c>
      <c r="B39" s="24" t="s">
        <v>345</v>
      </c>
      <c r="C39" s="24" t="s">
        <v>71</v>
      </c>
      <c r="D39" s="25" t="s">
        <v>171</v>
      </c>
      <c r="E39" s="24" t="s">
        <v>346</v>
      </c>
      <c r="F39" s="24" t="s">
        <v>179</v>
      </c>
      <c r="G39" s="24" t="s">
        <v>347</v>
      </c>
      <c r="H39" s="26" t="s">
        <v>21</v>
      </c>
      <c r="I39" s="47"/>
      <c r="J39" s="46" t="s">
        <v>82</v>
      </c>
      <c r="K39" s="103" t="s">
        <v>391</v>
      </c>
      <c r="L39" s="49" t="str">
        <f>IF(ISNA(VLOOKUP($B39,'SECTION 3-2 - ALTERNATIVE (LR)'!$B$18:$B$92,1,FALSE)),"N","Y")</f>
        <v>N</v>
      </c>
    </row>
    <row r="40" spans="1:12" ht="77.25" thickBot="1" x14ac:dyDescent="0.3">
      <c r="A40" s="24" t="s">
        <v>28</v>
      </c>
      <c r="B40" s="24" t="s">
        <v>298</v>
      </c>
      <c r="C40" s="24" t="s">
        <v>71</v>
      </c>
      <c r="D40" s="25" t="s">
        <v>72</v>
      </c>
      <c r="E40" s="24" t="s">
        <v>348</v>
      </c>
      <c r="F40" s="24" t="s">
        <v>349</v>
      </c>
      <c r="G40" s="24" t="s">
        <v>98</v>
      </c>
      <c r="H40" s="35" t="s">
        <v>21</v>
      </c>
      <c r="I40" s="47"/>
      <c r="J40" s="46" t="s">
        <v>82</v>
      </c>
      <c r="K40" s="48" t="s">
        <v>391</v>
      </c>
      <c r="L40" s="49" t="str">
        <f>IF(ISNA(VLOOKUP($B40,'SECTION 3-2 - ALTERNATIVE (LR)'!$B$18:$B$92,1,FALSE)),"N","Y")</f>
        <v>Y</v>
      </c>
    </row>
    <row r="41" spans="1:12" ht="51.75" thickBot="1" x14ac:dyDescent="0.3">
      <c r="A41" s="24" t="s">
        <v>28</v>
      </c>
      <c r="B41" s="24" t="s">
        <v>350</v>
      </c>
      <c r="C41" s="24" t="s">
        <v>71</v>
      </c>
      <c r="D41" s="25" t="s">
        <v>186</v>
      </c>
      <c r="E41" s="24" t="s">
        <v>351</v>
      </c>
      <c r="F41" s="24" t="s">
        <v>352</v>
      </c>
      <c r="G41" s="24" t="s">
        <v>153</v>
      </c>
      <c r="H41" s="26" t="s">
        <v>21</v>
      </c>
      <c r="I41" s="47"/>
      <c r="J41" s="46" t="s">
        <v>82</v>
      </c>
      <c r="K41" s="103" t="s">
        <v>391</v>
      </c>
      <c r="L41" s="49" t="str">
        <f>IF(ISNA(VLOOKUP($B41,'SECTION 3-2 - ALTERNATIVE (LR)'!$B$18:$B$92,1,FALSE)),"N","Y")</f>
        <v>N</v>
      </c>
    </row>
    <row r="42" spans="1:12" ht="64.5" thickBot="1" x14ac:dyDescent="0.3">
      <c r="A42" s="32" t="s">
        <v>28</v>
      </c>
      <c r="B42" s="32" t="s">
        <v>305</v>
      </c>
      <c r="C42" s="32" t="s">
        <v>71</v>
      </c>
      <c r="D42" s="33" t="s">
        <v>186</v>
      </c>
      <c r="E42" s="32" t="s">
        <v>315</v>
      </c>
      <c r="F42" s="32" t="s">
        <v>353</v>
      </c>
      <c r="G42" s="32" t="s">
        <v>308</v>
      </c>
      <c r="H42" s="35" t="s">
        <v>21</v>
      </c>
      <c r="I42" s="47"/>
      <c r="J42" s="46" t="s">
        <v>82</v>
      </c>
      <c r="K42" s="48" t="s">
        <v>391</v>
      </c>
      <c r="L42" s="49" t="str">
        <f>IF(ISNA(VLOOKUP($B42,'SECTION 3-2 - ALTERNATIVE (LR)'!$B$18:$B$92,1,FALSE)),"N","Y")</f>
        <v>Y</v>
      </c>
    </row>
  </sheetData>
  <autoFilter ref="A11:L42" xr:uid="{00000000-0001-0000-0200-000000000000}"/>
  <mergeCells count="1">
    <mergeCell ref="A2:K2"/>
  </mergeCells>
  <phoneticPr fontId="6" type="noConversion"/>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zoomScale="84" workbookViewId="0">
      <selection activeCell="B15" sqref="B15"/>
    </sheetView>
  </sheetViews>
  <sheetFormatPr defaultColWidth="11.5703125" defaultRowHeight="15" x14ac:dyDescent="0.25"/>
  <cols>
    <col min="1" max="1" width="6.7109375" style="36" customWidth="1"/>
    <col min="2" max="2" width="13.7109375" style="19" customWidth="1"/>
    <col min="3" max="3" width="14" style="19" customWidth="1"/>
    <col min="4" max="4" width="50.85546875" style="18" customWidth="1"/>
    <col min="5" max="5" width="16.28515625" style="19" customWidth="1"/>
    <col min="6" max="6" width="15.140625" style="19" customWidth="1"/>
    <col min="7" max="7" width="40.28515625" style="19" customWidth="1"/>
    <col min="8" max="8" width="22" style="19" customWidth="1"/>
    <col min="9" max="9" width="22" style="42" customWidth="1"/>
    <col min="10" max="10" width="18.7109375" style="16" bestFit="1" customWidth="1"/>
    <col min="11" max="11" width="77.85546875" style="42" customWidth="1"/>
    <col min="12" max="16384" width="11.5703125" style="18"/>
  </cols>
  <sheetData>
    <row r="1" spans="1:11" x14ac:dyDescent="0.25">
      <c r="A1" s="6"/>
      <c r="B1" s="6"/>
      <c r="C1" s="6"/>
      <c r="D1" s="2"/>
      <c r="E1" s="6"/>
      <c r="F1" s="6"/>
      <c r="G1" s="4"/>
      <c r="H1" s="4"/>
      <c r="I1" s="17"/>
      <c r="J1" s="15"/>
      <c r="K1" s="14"/>
    </row>
    <row r="2" spans="1:11" ht="28.15" customHeight="1" x14ac:dyDescent="0.25">
      <c r="A2" s="84" t="s">
        <v>15</v>
      </c>
      <c r="B2" s="83"/>
      <c r="C2" s="83"/>
      <c r="D2" s="83"/>
      <c r="E2" s="82"/>
      <c r="F2" s="82"/>
      <c r="G2" s="82"/>
      <c r="H2" s="82"/>
      <c r="I2" s="82"/>
      <c r="J2" s="83"/>
      <c r="K2" s="82"/>
    </row>
    <row r="3" spans="1:11" x14ac:dyDescent="0.25">
      <c r="A3" s="6"/>
      <c r="B3" s="6"/>
      <c r="C3" s="6"/>
      <c r="D3" s="2"/>
      <c r="E3" s="6"/>
      <c r="F3" s="6"/>
      <c r="G3" s="6"/>
      <c r="H3" s="6"/>
      <c r="I3" s="16"/>
      <c r="K3" s="14"/>
    </row>
    <row r="4" spans="1:11" x14ac:dyDescent="0.25">
      <c r="A4" s="6"/>
      <c r="B4" s="6"/>
      <c r="C4" s="6"/>
      <c r="D4" s="2"/>
      <c r="E4" s="6"/>
      <c r="F4" s="6"/>
      <c r="G4" s="6"/>
      <c r="H4" s="6"/>
      <c r="I4" s="16"/>
      <c r="K4" s="14"/>
    </row>
    <row r="5" spans="1:11" x14ac:dyDescent="0.25">
      <c r="A5" s="6"/>
      <c r="B5" s="19" t="s">
        <v>0</v>
      </c>
      <c r="C5" s="6"/>
      <c r="D5" s="2"/>
      <c r="E5" s="6"/>
      <c r="F5" s="6"/>
      <c r="G5" s="6"/>
      <c r="H5" s="6"/>
      <c r="I5" s="16"/>
      <c r="K5" s="14"/>
    </row>
    <row r="6" spans="1:11" x14ac:dyDescent="0.25">
      <c r="A6" s="6"/>
      <c r="B6" s="50" t="s">
        <v>497</v>
      </c>
      <c r="C6" s="6"/>
      <c r="D6" s="2"/>
      <c r="E6" s="6"/>
      <c r="F6" s="6"/>
      <c r="G6" s="6"/>
      <c r="H6" s="6"/>
      <c r="I6" s="16"/>
      <c r="K6" s="14"/>
    </row>
    <row r="7" spans="1:11" x14ac:dyDescent="0.25">
      <c r="A7" s="6"/>
      <c r="B7" s="50" t="s">
        <v>1</v>
      </c>
      <c r="C7" s="6"/>
      <c r="D7" s="2"/>
      <c r="E7" s="6"/>
      <c r="F7" s="6"/>
      <c r="G7" s="6"/>
      <c r="H7" s="6"/>
      <c r="I7" s="16"/>
      <c r="K7" s="14"/>
    </row>
    <row r="8" spans="1:11" x14ac:dyDescent="0.25">
      <c r="A8" s="6"/>
      <c r="B8" s="50" t="s">
        <v>2</v>
      </c>
      <c r="C8" s="6"/>
      <c r="D8" s="2"/>
      <c r="E8" s="6"/>
      <c r="F8" s="6"/>
      <c r="G8" s="6"/>
      <c r="H8" s="6"/>
      <c r="I8" s="16"/>
      <c r="K8" s="14"/>
    </row>
    <row r="9" spans="1:11" x14ac:dyDescent="0.25">
      <c r="A9" s="6"/>
      <c r="B9" s="50" t="s">
        <v>3</v>
      </c>
      <c r="C9" s="6"/>
      <c r="D9" s="2"/>
      <c r="E9" s="6"/>
      <c r="F9" s="6"/>
      <c r="G9" s="6"/>
      <c r="H9" s="6"/>
      <c r="I9" s="16"/>
      <c r="K9" s="14"/>
    </row>
    <row r="10" spans="1:11" ht="15.75" thickBot="1" x14ac:dyDescent="0.3">
      <c r="A10" s="6"/>
      <c r="C10" s="6"/>
      <c r="D10" s="2"/>
      <c r="E10" s="6"/>
      <c r="F10" s="6"/>
      <c r="G10" s="6"/>
      <c r="H10" s="6"/>
      <c r="I10" s="16"/>
      <c r="K10" s="14"/>
    </row>
    <row r="11" spans="1:11" ht="40.9" customHeight="1" thickBot="1" x14ac:dyDescent="0.3">
      <c r="A11" s="20" t="s">
        <v>4</v>
      </c>
      <c r="B11" s="21" t="s">
        <v>5</v>
      </c>
      <c r="C11" s="20" t="s">
        <v>6</v>
      </c>
      <c r="D11" s="20" t="s">
        <v>7</v>
      </c>
      <c r="E11" s="7" t="s">
        <v>8</v>
      </c>
      <c r="F11" s="7" t="s">
        <v>9</v>
      </c>
      <c r="G11" s="21" t="s">
        <v>10</v>
      </c>
      <c r="H11" s="20" t="s">
        <v>11</v>
      </c>
      <c r="I11" s="22" t="s">
        <v>12</v>
      </c>
      <c r="J11" s="21" t="s">
        <v>13</v>
      </c>
      <c r="K11" s="23" t="s">
        <v>14</v>
      </c>
    </row>
    <row r="12" spans="1:11" ht="90" thickBot="1" x14ac:dyDescent="0.3">
      <c r="A12" s="24" t="s">
        <v>28</v>
      </c>
      <c r="B12" s="24" t="s">
        <v>368</v>
      </c>
      <c r="C12" s="24" t="s">
        <v>225</v>
      </c>
      <c r="D12" s="25" t="s">
        <v>226</v>
      </c>
      <c r="E12" s="24" t="s">
        <v>380</v>
      </c>
      <c r="F12" s="24" t="s">
        <v>381</v>
      </c>
      <c r="G12" s="24" t="s">
        <v>371</v>
      </c>
      <c r="H12" s="26" t="s">
        <v>21</v>
      </c>
      <c r="I12" s="27"/>
      <c r="J12" s="28" t="s">
        <v>82</v>
      </c>
      <c r="K12" s="29" t="s">
        <v>391</v>
      </c>
    </row>
    <row r="13" spans="1:11" ht="51.75" thickBot="1" x14ac:dyDescent="0.3">
      <c r="A13" s="24" t="s">
        <v>28</v>
      </c>
      <c r="B13" s="24" t="s">
        <v>376</v>
      </c>
      <c r="C13" s="24" t="s">
        <v>71</v>
      </c>
      <c r="D13" s="25" t="s">
        <v>377</v>
      </c>
      <c r="E13" s="24" t="s">
        <v>378</v>
      </c>
      <c r="F13" s="24" t="s">
        <v>379</v>
      </c>
      <c r="G13" s="24" t="s">
        <v>332</v>
      </c>
      <c r="H13" s="26" t="s">
        <v>21</v>
      </c>
      <c r="I13" s="30"/>
      <c r="J13" s="28" t="s">
        <v>82</v>
      </c>
      <c r="K13" s="29" t="s">
        <v>391</v>
      </c>
    </row>
    <row r="14" spans="1:11" ht="128.25" thickBot="1" x14ac:dyDescent="0.3">
      <c r="A14" s="24" t="s">
        <v>28</v>
      </c>
      <c r="B14" s="24" t="s">
        <v>355</v>
      </c>
      <c r="C14" s="24" t="s">
        <v>240</v>
      </c>
      <c r="D14" s="25" t="s">
        <v>252</v>
      </c>
      <c r="E14" s="24" t="s">
        <v>356</v>
      </c>
      <c r="F14" s="24" t="s">
        <v>357</v>
      </c>
      <c r="G14" s="24" t="s">
        <v>332</v>
      </c>
      <c r="H14" s="26" t="s">
        <v>21</v>
      </c>
      <c r="I14" s="30"/>
      <c r="J14" s="28" t="s">
        <v>82</v>
      </c>
      <c r="K14" s="29" t="s">
        <v>391</v>
      </c>
    </row>
    <row r="15" spans="1:11" ht="15.75" thickBot="1" x14ac:dyDescent="0.3">
      <c r="A15" s="24" t="s">
        <v>24</v>
      </c>
      <c r="B15" s="24" t="s">
        <v>498</v>
      </c>
      <c r="C15" s="24"/>
      <c r="D15" s="25" t="s">
        <v>40</v>
      </c>
      <c r="E15" s="24"/>
      <c r="F15" s="24"/>
      <c r="G15" s="24"/>
      <c r="H15" s="26"/>
      <c r="I15" s="30"/>
      <c r="J15" s="28" t="s">
        <v>82</v>
      </c>
      <c r="K15" s="29" t="s">
        <v>198</v>
      </c>
    </row>
    <row r="16" spans="1:11" ht="128.25" thickBot="1" x14ac:dyDescent="0.3">
      <c r="A16" s="24" t="s">
        <v>28</v>
      </c>
      <c r="B16" s="24" t="s">
        <v>321</v>
      </c>
      <c r="C16" s="24" t="s">
        <v>74</v>
      </c>
      <c r="D16" s="25" t="s">
        <v>354</v>
      </c>
      <c r="E16" s="24" t="s">
        <v>382</v>
      </c>
      <c r="F16" s="24" t="s">
        <v>383</v>
      </c>
      <c r="G16" s="24" t="s">
        <v>384</v>
      </c>
      <c r="H16" s="26" t="s">
        <v>21</v>
      </c>
      <c r="I16" s="30"/>
      <c r="J16" s="28" t="s">
        <v>82</v>
      </c>
      <c r="K16" s="31" t="s">
        <v>391</v>
      </c>
    </row>
    <row r="17" spans="1:12" ht="39" thickBot="1" x14ac:dyDescent="0.3">
      <c r="A17" s="24" t="s">
        <v>28</v>
      </c>
      <c r="B17" s="24" t="s">
        <v>362</v>
      </c>
      <c r="C17" s="24" t="s">
        <v>211</v>
      </c>
      <c r="D17" s="25" t="s">
        <v>212</v>
      </c>
      <c r="E17" s="24" t="s">
        <v>363</v>
      </c>
      <c r="F17" s="24" t="s">
        <v>364</v>
      </c>
      <c r="G17" s="24" t="s">
        <v>365</v>
      </c>
      <c r="H17" s="26" t="s">
        <v>21</v>
      </c>
      <c r="I17" s="30"/>
      <c r="J17" s="28" t="s">
        <v>82</v>
      </c>
      <c r="K17" s="31" t="s">
        <v>391</v>
      </c>
    </row>
    <row r="18" spans="1:12" ht="128.25" thickBot="1" x14ac:dyDescent="0.3">
      <c r="A18" s="24" t="s">
        <v>28</v>
      </c>
      <c r="B18" s="24" t="s">
        <v>324</v>
      </c>
      <c r="C18" s="24" t="s">
        <v>150</v>
      </c>
      <c r="D18" s="25" t="s">
        <v>147</v>
      </c>
      <c r="E18" s="24" t="s">
        <v>325</v>
      </c>
      <c r="F18" s="24" t="s">
        <v>326</v>
      </c>
      <c r="G18" s="24" t="s">
        <v>327</v>
      </c>
      <c r="H18" s="26" t="s">
        <v>21</v>
      </c>
      <c r="I18" s="30"/>
      <c r="J18" s="28" t="s">
        <v>82</v>
      </c>
      <c r="K18" s="31" t="s">
        <v>391</v>
      </c>
    </row>
    <row r="19" spans="1:12" ht="102.75" thickBot="1" x14ac:dyDescent="0.3">
      <c r="A19" s="24" t="s">
        <v>28</v>
      </c>
      <c r="B19" s="24" t="s">
        <v>328</v>
      </c>
      <c r="C19" s="24" t="s">
        <v>385</v>
      </c>
      <c r="D19" s="25" t="s">
        <v>95</v>
      </c>
      <c r="E19" s="24" t="s">
        <v>330</v>
      </c>
      <c r="F19" s="24" t="s">
        <v>331</v>
      </c>
      <c r="G19" s="24" t="s">
        <v>332</v>
      </c>
      <c r="H19" s="26" t="s">
        <v>21</v>
      </c>
      <c r="I19" s="30"/>
      <c r="J19" s="28" t="s">
        <v>82</v>
      </c>
      <c r="K19" s="31" t="s">
        <v>391</v>
      </c>
    </row>
    <row r="20" spans="1:12" ht="77.25" thickBot="1" x14ac:dyDescent="0.3">
      <c r="A20" s="24" t="s">
        <v>28</v>
      </c>
      <c r="B20" s="24" t="s">
        <v>333</v>
      </c>
      <c r="C20" s="24" t="s">
        <v>386</v>
      </c>
      <c r="D20" s="25" t="s">
        <v>335</v>
      </c>
      <c r="E20" s="24" t="s">
        <v>454</v>
      </c>
      <c r="F20" s="24" t="s">
        <v>455</v>
      </c>
      <c r="G20" s="24" t="s">
        <v>332</v>
      </c>
      <c r="H20" s="26" t="s">
        <v>21</v>
      </c>
      <c r="I20" s="30"/>
      <c r="J20" s="28" t="s">
        <v>82</v>
      </c>
      <c r="K20" s="31" t="s">
        <v>391</v>
      </c>
    </row>
    <row r="21" spans="1:12" ht="51.75" thickBot="1" x14ac:dyDescent="0.3">
      <c r="A21" s="24" t="s">
        <v>28</v>
      </c>
      <c r="B21" s="24" t="s">
        <v>338</v>
      </c>
      <c r="C21" s="24" t="s">
        <v>158</v>
      </c>
      <c r="D21" s="25" t="s">
        <v>159</v>
      </c>
      <c r="E21" s="24" t="s">
        <v>339</v>
      </c>
      <c r="F21" s="24" t="s">
        <v>340</v>
      </c>
      <c r="G21" s="24" t="s">
        <v>332</v>
      </c>
      <c r="H21" s="26" t="s">
        <v>21</v>
      </c>
      <c r="I21" s="30"/>
      <c r="J21" s="28" t="s">
        <v>82</v>
      </c>
      <c r="K21" s="31" t="s">
        <v>391</v>
      </c>
    </row>
    <row r="22" spans="1:12" ht="51.75" thickBot="1" x14ac:dyDescent="0.3">
      <c r="A22" s="24" t="s">
        <v>28</v>
      </c>
      <c r="B22" s="24" t="s">
        <v>342</v>
      </c>
      <c r="C22" s="24" t="s">
        <v>158</v>
      </c>
      <c r="D22" s="25" t="s">
        <v>159</v>
      </c>
      <c r="E22" s="24" t="s">
        <v>387</v>
      </c>
      <c r="F22" s="24" t="s">
        <v>388</v>
      </c>
      <c r="G22" s="24" t="s">
        <v>449</v>
      </c>
      <c r="H22" s="26" t="s">
        <v>21</v>
      </c>
      <c r="I22" s="30"/>
      <c r="J22" s="28" t="s">
        <v>82</v>
      </c>
      <c r="K22" s="31" t="s">
        <v>391</v>
      </c>
    </row>
    <row r="23" spans="1:12" ht="51.75" thickBot="1" x14ac:dyDescent="0.3">
      <c r="A23" s="24" t="s">
        <v>28</v>
      </c>
      <c r="B23" s="24" t="s">
        <v>345</v>
      </c>
      <c r="C23" s="24" t="s">
        <v>71</v>
      </c>
      <c r="D23" s="25" t="s">
        <v>171</v>
      </c>
      <c r="E23" s="24" t="s">
        <v>389</v>
      </c>
      <c r="F23" s="24" t="s">
        <v>295</v>
      </c>
      <c r="G23" s="24" t="s">
        <v>347</v>
      </c>
      <c r="H23" s="26" t="s">
        <v>21</v>
      </c>
      <c r="I23" s="30"/>
      <c r="J23" s="28" t="s">
        <v>82</v>
      </c>
      <c r="K23" s="31" t="s">
        <v>391</v>
      </c>
    </row>
    <row r="24" spans="1:12" ht="51.75" thickBot="1" x14ac:dyDescent="0.3">
      <c r="A24" s="32" t="s">
        <v>28</v>
      </c>
      <c r="B24" s="32" t="s">
        <v>350</v>
      </c>
      <c r="C24" s="32" t="s">
        <v>71</v>
      </c>
      <c r="D24" s="33" t="s">
        <v>186</v>
      </c>
      <c r="E24" s="32" t="s">
        <v>382</v>
      </c>
      <c r="F24" s="32" t="s">
        <v>390</v>
      </c>
      <c r="G24" s="34" t="s">
        <v>153</v>
      </c>
      <c r="H24" s="35" t="s">
        <v>21</v>
      </c>
      <c r="I24" s="30"/>
      <c r="J24" s="28" t="s">
        <v>82</v>
      </c>
      <c r="K24" s="31" t="s">
        <v>391</v>
      </c>
    </row>
    <row r="25" spans="1:12" x14ac:dyDescent="0.25">
      <c r="I25" s="37"/>
      <c r="J25" s="38"/>
      <c r="K25" s="39"/>
      <c r="L25" s="40"/>
    </row>
    <row r="26" spans="1:12" x14ac:dyDescent="0.25">
      <c r="I26" s="41"/>
      <c r="J26" s="38"/>
      <c r="K26" s="41"/>
    </row>
  </sheetData>
  <autoFilter ref="A11:L24" xr:uid="{00000000-0009-0000-0000-000003000000}"/>
  <sortState xmlns:xlrd2="http://schemas.microsoft.com/office/spreadsheetml/2017/richdata2" ref="A12:K24">
    <sortCondition ref="B12"/>
  </sortState>
  <mergeCells count="1">
    <mergeCell ref="A2:K2"/>
  </mergeCells>
  <phoneticPr fontId="6" type="noConversion"/>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SECTION 3-1 STANDARD (SR)</vt:lpstr>
      <vt:lpstr>SECTION 3-2 - ALTERNATIVE (LR)</vt:lpstr>
      <vt:lpstr>SECTION 4-1 - STANDARD (SR)</vt:lpstr>
      <vt:lpstr>SECTION 4-2 - ALTERNATIVE (LR)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Zena CHARAF</dc:creator>
  <cp:lastModifiedBy>James Richardson</cp:lastModifiedBy>
  <dcterms:created xsi:type="dcterms:W3CDTF">2021-09-29T14:30:13Z</dcterms:created>
  <dcterms:modified xsi:type="dcterms:W3CDTF">2022-10-16T20:54:54Z</dcterms:modified>
</cp:coreProperties>
</file>